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mayo\Desktop\PRODESEN 2018_2032\PRODESEN 2018-2032_Integrado\BD_Portal\"/>
    </mc:Choice>
  </mc:AlternateContent>
  <xr:revisionPtr revIDLastSave="0" documentId="13_ncr:1_{B16BC6C8-8633-4711-9AFF-AF0A9A2326BC}" xr6:coauthVersionLast="33" xr6:coauthVersionMax="33" xr10:uidLastSave="{00000000-0000-0000-0000-000000000000}"/>
  <bookViews>
    <workbookView xWindow="0" yWindow="60" windowWidth="20730" windowHeight="11700" tabRatio="812" activeTab="5" xr2:uid="{00000000-000D-0000-FFFF-FFFF00000000}"/>
  </bookViews>
  <sheets>
    <sheet name="Anexo Tabla 7.1.1." sheetId="10" r:id="rId1"/>
    <sheet name="Anexo Tabla 7.1.2." sheetId="6" r:id="rId2"/>
    <sheet name="Anexo Tabla 7.1.3." sheetId="9" r:id="rId3"/>
    <sheet name="Anexo Tabla 7.1.4." sheetId="8" r:id="rId4"/>
    <sheet name="Anexo Tabla 7.2.1. " sheetId="21" r:id="rId5"/>
    <sheet name="Anexo Tabla 7.3.1." sheetId="19" r:id="rId6"/>
  </sheets>
  <externalReferences>
    <externalReference r:id="rId7"/>
  </externalReferences>
  <definedNames>
    <definedName name="_xlnm._FilterDatabase" localSheetId="3" hidden="1">'Anexo Tabla 7.1.4.'!$B$4:$S$38</definedName>
    <definedName name="_Order1" hidden="1">255</definedName>
    <definedName name="Anexo">'[1]Pod Calorif:Fuentes'!$A$2:$T$78</definedName>
    <definedName name="ANEXOS">'[1]FleteCarbón import. Bolivar Alt:Fuentes'!$A$1:$T$78</definedName>
    <definedName name="j">'[1]Pod Calorif:Fuentes'!$A$2:$T$78</definedName>
  </definedNames>
  <calcPr calcId="179017"/>
</workbook>
</file>

<file path=xl/calcChain.xml><?xml version="1.0" encoding="utf-8"?>
<calcChain xmlns="http://schemas.openxmlformats.org/spreadsheetml/2006/main">
  <c r="G9" i="10" l="1"/>
  <c r="H9" i="10"/>
  <c r="I9" i="10"/>
  <c r="F9" i="10"/>
  <c r="E9" i="10"/>
  <c r="D9" i="10"/>
  <c r="C9" i="10"/>
  <c r="J9" i="10"/>
  <c r="K9" i="10"/>
  <c r="L9" i="10"/>
  <c r="M9" i="10"/>
  <c r="N9" i="10"/>
  <c r="O9" i="10"/>
  <c r="P9" i="10"/>
  <c r="Q9" i="10"/>
  <c r="R9" i="10"/>
  <c r="R8" i="10"/>
  <c r="R7" i="10"/>
  <c r="R6" i="10"/>
  <c r="R11" i="21"/>
  <c r="R9" i="21"/>
  <c r="R5" i="21" l="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C26" i="19" l="1"/>
  <c r="C20" i="19"/>
  <c r="C27" i="19" s="1"/>
  <c r="R5" i="19" l="1"/>
  <c r="R6" i="19"/>
  <c r="R7" i="19"/>
  <c r="C8" i="19"/>
  <c r="C14" i="19" s="1"/>
  <c r="D8" i="19"/>
  <c r="E8" i="19"/>
  <c r="E14" i="19" s="1"/>
  <c r="F8" i="19"/>
  <c r="G8" i="19"/>
  <c r="H8" i="19"/>
  <c r="I8" i="19"/>
  <c r="I14" i="19" s="1"/>
  <c r="J8" i="19"/>
  <c r="K8" i="19"/>
  <c r="L8" i="19"/>
  <c r="M8" i="19"/>
  <c r="M14" i="19" s="1"/>
  <c r="M28" i="19" s="1"/>
  <c r="N8" i="19"/>
  <c r="O8" i="19"/>
  <c r="P8" i="19"/>
  <c r="Q8" i="19"/>
  <c r="Q14" i="19" s="1"/>
  <c r="R9" i="19"/>
  <c r="R10" i="19"/>
  <c r="R11" i="19"/>
  <c r="R12" i="19"/>
  <c r="C13" i="19"/>
  <c r="D13" i="19"/>
  <c r="E13" i="19"/>
  <c r="F13" i="19"/>
  <c r="F14" i="19" s="1"/>
  <c r="G13" i="19"/>
  <c r="H13" i="19"/>
  <c r="I13" i="19"/>
  <c r="J13" i="19"/>
  <c r="J14" i="19" s="1"/>
  <c r="K13" i="19"/>
  <c r="L13" i="19"/>
  <c r="M13" i="19"/>
  <c r="N13" i="19"/>
  <c r="N14" i="19" s="1"/>
  <c r="O13" i="19"/>
  <c r="P13" i="19"/>
  <c r="Q13" i="19"/>
  <c r="D14" i="19"/>
  <c r="G14" i="19"/>
  <c r="H14" i="19"/>
  <c r="K14" i="19"/>
  <c r="L14" i="19"/>
  <c r="L28" i="19" s="1"/>
  <c r="O14" i="19"/>
  <c r="P14" i="19"/>
  <c r="R15" i="19"/>
  <c r="R16" i="19"/>
  <c r="R17" i="19"/>
  <c r="R18" i="19"/>
  <c r="R19" i="19"/>
  <c r="D20" i="19"/>
  <c r="D27" i="19" s="1"/>
  <c r="E20" i="19"/>
  <c r="E27" i="19" s="1"/>
  <c r="F20" i="19"/>
  <c r="G20" i="19"/>
  <c r="G27" i="19" s="1"/>
  <c r="H20" i="19"/>
  <c r="I20" i="19"/>
  <c r="I27" i="19" s="1"/>
  <c r="J20" i="19"/>
  <c r="K20" i="19"/>
  <c r="K27" i="19" s="1"/>
  <c r="L20" i="19"/>
  <c r="M20" i="19"/>
  <c r="N20" i="19"/>
  <c r="O20" i="19"/>
  <c r="O27" i="19" s="1"/>
  <c r="P20" i="19"/>
  <c r="P27" i="19" s="1"/>
  <c r="Q20" i="19"/>
  <c r="Q27" i="19" s="1"/>
  <c r="R21" i="19"/>
  <c r="R22" i="19"/>
  <c r="R23" i="19"/>
  <c r="R24" i="19"/>
  <c r="R25" i="19"/>
  <c r="D26" i="19"/>
  <c r="E26" i="19"/>
  <c r="F26" i="19"/>
  <c r="F27" i="19" s="1"/>
  <c r="G26" i="19"/>
  <c r="H26" i="19"/>
  <c r="I26" i="19"/>
  <c r="J26" i="19"/>
  <c r="J27" i="19" s="1"/>
  <c r="K26" i="19"/>
  <c r="L26" i="19"/>
  <c r="M26" i="19"/>
  <c r="N26" i="19"/>
  <c r="N27" i="19" s="1"/>
  <c r="O26" i="19"/>
  <c r="P26" i="19"/>
  <c r="Q26" i="19"/>
  <c r="R26" i="19"/>
  <c r="H27" i="19"/>
  <c r="L27" i="19"/>
  <c r="M27" i="19"/>
  <c r="N28" i="19" l="1"/>
  <c r="F28" i="19"/>
  <c r="I28" i="19"/>
  <c r="J28" i="19"/>
  <c r="Q28" i="19"/>
  <c r="E28" i="19"/>
  <c r="P28" i="19"/>
  <c r="H28" i="19"/>
  <c r="D28" i="19"/>
  <c r="R20" i="19"/>
  <c r="R27" i="19" s="1"/>
  <c r="R13" i="19"/>
  <c r="R8" i="19"/>
  <c r="O28" i="19"/>
  <c r="K28" i="19"/>
  <c r="G28" i="19"/>
  <c r="C28" i="19"/>
  <c r="R14" i="19" l="1"/>
  <c r="R28" i="19" s="1"/>
  <c r="H15" i="9" l="1"/>
  <c r="I36" i="8"/>
  <c r="R33" i="8"/>
  <c r="R25" i="8"/>
  <c r="R14" i="8"/>
  <c r="R6" i="8"/>
  <c r="Q36" i="8"/>
  <c r="D36" i="8"/>
  <c r="E36" i="8"/>
  <c r="F36" i="8"/>
  <c r="G36" i="8"/>
  <c r="H36" i="8"/>
  <c r="J36" i="8"/>
  <c r="K36" i="8"/>
  <c r="L36" i="8"/>
  <c r="M36" i="8"/>
  <c r="N36" i="8"/>
  <c r="O36" i="8"/>
  <c r="P36" i="8"/>
  <c r="C36" i="8"/>
  <c r="R24" i="8"/>
  <c r="R34" i="8"/>
  <c r="R7" i="8"/>
  <c r="R8" i="8"/>
  <c r="R9" i="8"/>
  <c r="R10" i="8"/>
  <c r="R11" i="8"/>
  <c r="R12" i="8"/>
  <c r="R13" i="8"/>
  <c r="R15" i="8"/>
  <c r="R16" i="8"/>
  <c r="R17" i="8"/>
  <c r="R18" i="8"/>
  <c r="R19" i="8"/>
  <c r="R20" i="8"/>
  <c r="R21" i="8"/>
  <c r="R22" i="8"/>
  <c r="R23" i="8"/>
  <c r="R26" i="8"/>
  <c r="R27" i="8"/>
  <c r="R28" i="8"/>
  <c r="R29" i="8"/>
  <c r="R30" i="8"/>
  <c r="R31" i="8"/>
  <c r="R32" i="8"/>
  <c r="R35" i="8"/>
  <c r="R5" i="8"/>
  <c r="L15" i="9"/>
  <c r="O15" i="9"/>
  <c r="D15" i="9"/>
  <c r="E15" i="9"/>
  <c r="F15" i="9"/>
  <c r="G15" i="9"/>
  <c r="I15" i="9"/>
  <c r="J15" i="9"/>
  <c r="K15" i="9"/>
  <c r="M15" i="9"/>
  <c r="N15" i="9"/>
  <c r="P15" i="9"/>
  <c r="Q15" i="9"/>
  <c r="C15" i="9"/>
  <c r="R5" i="9"/>
  <c r="R6" i="9"/>
  <c r="R7" i="9"/>
  <c r="R8" i="9"/>
  <c r="R9" i="9"/>
  <c r="R10" i="9"/>
  <c r="R11" i="9"/>
  <c r="R12" i="9"/>
  <c r="R13" i="9"/>
  <c r="R14" i="9"/>
  <c r="D14" i="6"/>
  <c r="C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C20" i="6" l="1"/>
  <c r="R36" i="8"/>
  <c r="R15" i="9"/>
  <c r="D20" i="6"/>
  <c r="E20" i="6"/>
  <c r="Q20" i="6"/>
  <c r="P20" i="6"/>
  <c r="O20" i="6"/>
  <c r="N20" i="6"/>
  <c r="M20" i="6"/>
  <c r="L20" i="6"/>
  <c r="K20" i="6"/>
  <c r="J20" i="6"/>
  <c r="I20" i="6"/>
  <c r="H20" i="6"/>
  <c r="G20" i="6"/>
  <c r="F20" i="6"/>
  <c r="R14" i="6"/>
  <c r="R20" i="6" l="1"/>
</calcChain>
</file>

<file path=xl/sharedStrings.xml><?xml version="1.0" encoding="utf-8"?>
<sst xmlns="http://schemas.openxmlformats.org/spreadsheetml/2006/main" count="132" uniqueCount="117">
  <si>
    <t>Total</t>
  </si>
  <si>
    <t>(Millones de pesos)</t>
  </si>
  <si>
    <t>Tecnología</t>
  </si>
  <si>
    <t>Limpia</t>
  </si>
  <si>
    <t>Bioenergía</t>
  </si>
  <si>
    <t>Eólica</t>
  </si>
  <si>
    <t>Geotérmica</t>
  </si>
  <si>
    <t>Hidroeléctrica</t>
  </si>
  <si>
    <t>Nucleoeléctrica</t>
  </si>
  <si>
    <t>Solar Fotovoltaica</t>
  </si>
  <si>
    <t>Termosolar</t>
  </si>
  <si>
    <t>Cogeneración Eficiente</t>
  </si>
  <si>
    <t>Convencional</t>
  </si>
  <si>
    <t>Carboeléctrica</t>
  </si>
  <si>
    <t>Ciclo Combinado</t>
  </si>
  <si>
    <t>Combustión Interna</t>
  </si>
  <si>
    <t>Turbogás</t>
  </si>
  <si>
    <t xml:space="preserve"> </t>
  </si>
  <si>
    <t>Entidad Federativa</t>
  </si>
  <si>
    <t>AGS</t>
  </si>
  <si>
    <t>BC</t>
  </si>
  <si>
    <t>BCS</t>
  </si>
  <si>
    <t>CHIH</t>
  </si>
  <si>
    <t>CHIS</t>
  </si>
  <si>
    <t>COAH</t>
  </si>
  <si>
    <t>DGO</t>
  </si>
  <si>
    <t>GRO</t>
  </si>
  <si>
    <t>GTO</t>
  </si>
  <si>
    <t>HGO</t>
  </si>
  <si>
    <t>JAL</t>
  </si>
  <si>
    <t>MEX</t>
  </si>
  <si>
    <t>MICH</t>
  </si>
  <si>
    <t>MOR</t>
  </si>
  <si>
    <t>NAY</t>
  </si>
  <si>
    <t>NL</t>
  </si>
  <si>
    <t>OAX</t>
  </si>
  <si>
    <t>PUE</t>
  </si>
  <si>
    <t>QRO</t>
  </si>
  <si>
    <t>SIN</t>
  </si>
  <si>
    <t>SLP</t>
  </si>
  <si>
    <t>SON</t>
  </si>
  <si>
    <t>TAB</t>
  </si>
  <si>
    <t>TAMS</t>
  </si>
  <si>
    <t>VER</t>
  </si>
  <si>
    <t>YUC</t>
  </si>
  <si>
    <t>ZAC</t>
  </si>
  <si>
    <t>01-Central</t>
  </si>
  <si>
    <t>02-Oriental</t>
  </si>
  <si>
    <t>03-Occidental</t>
  </si>
  <si>
    <t>04-Noroeste</t>
  </si>
  <si>
    <t>05-Norte</t>
  </si>
  <si>
    <t>06-Noreste</t>
  </si>
  <si>
    <t>07-Peninsular</t>
  </si>
  <si>
    <t>08-Baja California</t>
  </si>
  <si>
    <t>09-Baja California Sur</t>
  </si>
  <si>
    <t>10-Mulegé</t>
  </si>
  <si>
    <t>Concepto</t>
  </si>
  <si>
    <t>Generación</t>
  </si>
  <si>
    <t>Distribución</t>
  </si>
  <si>
    <t>Fuente: Elaborado por la SENER.</t>
  </si>
  <si>
    <t>CAMP</t>
  </si>
  <si>
    <t>CDMX</t>
  </si>
  <si>
    <t>Lecho Fluidizado</t>
  </si>
  <si>
    <t>Región de Control</t>
  </si>
  <si>
    <t>TLAX</t>
  </si>
  <si>
    <t>COL</t>
  </si>
  <si>
    <t>TOTAL
2018-2032</t>
  </si>
  <si>
    <t>TABLA 7.1.1. EVOLUCIÓN DE LA INVERSIÓN ESTIMADA POR CONCEPTO 2018-2032</t>
  </si>
  <si>
    <r>
      <t>TABLA 7.1.2. EVOLUCIÓN DE LA INVERSIÓN ESTIMADA EN GENERACIÓN POR TECNOLOGÍA  2018-2032</t>
    </r>
    <r>
      <rPr>
        <b/>
        <vertAlign val="superscript"/>
        <sz val="9"/>
        <color theme="1"/>
        <rFont val="Soberana Sans"/>
        <family val="3"/>
      </rPr>
      <t>1/</t>
    </r>
    <r>
      <rPr>
        <b/>
        <sz val="9"/>
        <color theme="1"/>
        <rFont val="Soberana Sans"/>
        <family val="3"/>
      </rPr>
      <t xml:space="preserve"> </t>
    </r>
  </si>
  <si>
    <t>TOTAL 
2018-2032</t>
  </si>
  <si>
    <r>
      <t>TABLA 7.1.3. EVOLUCIÓN DE LA INVERSIÓN ESTIMADA EN GENERACIÓN POR REGIÓN DE CONTROL  2018-2032</t>
    </r>
    <r>
      <rPr>
        <b/>
        <vertAlign val="superscript"/>
        <sz val="9"/>
        <color theme="1"/>
        <rFont val="Soberana Sans"/>
        <family val="3"/>
      </rPr>
      <t xml:space="preserve">1/ </t>
    </r>
  </si>
  <si>
    <t>TOTAL 2018-2032</t>
  </si>
  <si>
    <r>
      <t>TABLA 7.1.4. EVOLUCIÓN DE LA INVERSIÓN ESTIMADA EN GENERACIÓN POR ENTIDAD FEDERATIVA 2018-2032</t>
    </r>
    <r>
      <rPr>
        <b/>
        <vertAlign val="superscript"/>
        <sz val="9"/>
        <color theme="1"/>
        <rFont val="Soberana Sans"/>
        <family val="3"/>
      </rPr>
      <t>1/</t>
    </r>
    <r>
      <rPr>
        <b/>
        <sz val="9"/>
        <color theme="1"/>
        <rFont val="Soberana Sans"/>
        <family val="3"/>
      </rPr>
      <t xml:space="preserve"> </t>
    </r>
  </si>
  <si>
    <t>Fuente: Elaborado por la SENER con información de la CFE Distribución.</t>
  </si>
  <si>
    <t>Total de Proyectos Específicos</t>
  </si>
  <si>
    <t>Total de Proyectos Específicos de Redes Inteligentes</t>
  </si>
  <si>
    <t xml:space="preserve">Total de Proyectos Específicos de Modernización </t>
  </si>
  <si>
    <t>Total de Proyectos Prioritarios</t>
  </si>
  <si>
    <t>Total de Proyectos Prioritarios de Modernización</t>
  </si>
  <si>
    <t>Modernización de las Redes Generales de Distribución</t>
  </si>
  <si>
    <t>Proyectos para corrección de puntos de riesgo para la prevención de accidentes de terceros</t>
  </si>
  <si>
    <t>Modernización de Subestaciones de Distribución</t>
  </si>
  <si>
    <t>Confiabilidad de las Redes Generales de Distribución</t>
  </si>
  <si>
    <t>Total de Proyectos Prioritarios de Ampliación</t>
  </si>
  <si>
    <t>Instalación de Acometidas y Medidores</t>
  </si>
  <si>
    <t>Regularización de Colonias Populares</t>
  </si>
  <si>
    <t>Reducción Pérdidas Técnicas</t>
  </si>
  <si>
    <t>Concepto de Inversión</t>
  </si>
  <si>
    <t>TABLA 7.3.1. EVOLUCIÓN DE LA INVERSIÓN ESTIMADA EN DISTRIBUCIÓN 2018-2032</t>
  </si>
  <si>
    <t>Proyectos y Obras</t>
  </si>
  <si>
    <t>Obra PRODESEN</t>
  </si>
  <si>
    <t>Obra Pública Financiada</t>
  </si>
  <si>
    <t>Obra de Recurso Propio</t>
  </si>
  <si>
    <t>Obras a mediano y largo plazo</t>
  </si>
  <si>
    <t>Fuente: CENACE.</t>
  </si>
  <si>
    <t xml:space="preserve">TABLA 7.2.1. EVOLUCIÓN DE LA INVERSIÓN ESTIMADA EN AMPLIACIÓN Y MODERNIZACIÓN DE TRANSMISIÓN 2018-2032 </t>
  </si>
  <si>
    <r>
      <t>Transmisión</t>
    </r>
    <r>
      <rPr>
        <vertAlign val="superscript"/>
        <sz val="7"/>
        <color rgb="FF000000"/>
        <rFont val="Soberana Sans Light"/>
        <family val="3"/>
      </rPr>
      <t>1/</t>
    </r>
  </si>
  <si>
    <r>
      <rPr>
        <vertAlign val="superscript"/>
        <sz val="6"/>
        <rFont val="Soberana Sans"/>
        <family val="3"/>
      </rPr>
      <t>1/</t>
    </r>
    <r>
      <rPr>
        <sz val="6"/>
        <rFont val="Soberana Sans"/>
        <family val="3"/>
      </rPr>
      <t xml:space="preserve"> Incluye Ampliación y Modernización.</t>
    </r>
  </si>
  <si>
    <r>
      <t xml:space="preserve">Total </t>
    </r>
    <r>
      <rPr>
        <b/>
        <vertAlign val="superscript"/>
        <sz val="7"/>
        <color rgb="FF000000"/>
        <rFont val="Soberana Sans Light"/>
        <family val="3"/>
      </rPr>
      <t>2/</t>
    </r>
  </si>
  <si>
    <r>
      <rPr>
        <vertAlign val="superscript"/>
        <sz val="6"/>
        <rFont val="Soberana Sans"/>
        <family val="3"/>
      </rPr>
      <t xml:space="preserve">1/ </t>
    </r>
    <r>
      <rPr>
        <sz val="6"/>
        <rFont val="Soberana Sans"/>
        <family val="3"/>
      </rPr>
      <t xml:space="preserve">Inversión estimada de acuerdo con los parámetros de costos y perfiles de construcción típicos, utilizados para los proyectos contemplados en el PIIRCE. </t>
    </r>
    <r>
      <rPr>
        <vertAlign val="superscript"/>
        <sz val="6"/>
        <rFont val="Soberana Sans"/>
        <family val="3"/>
      </rPr>
      <t>2/</t>
    </r>
    <r>
      <rPr>
        <sz val="6"/>
        <rFont val="Soberana Sans"/>
        <family val="3"/>
      </rPr>
      <t xml:space="preserve"> Los totales pueden no coincidir por redondeo. Tipo de Cambio: 18.88  pesos por dólar.</t>
    </r>
  </si>
  <si>
    <r>
      <rPr>
        <vertAlign val="superscript"/>
        <sz val="6"/>
        <rFont val="Soberana Sans"/>
        <family val="3"/>
      </rPr>
      <t xml:space="preserve">1/ </t>
    </r>
    <r>
      <rPr>
        <sz val="6"/>
        <rFont val="Soberana Sans"/>
        <family val="3"/>
      </rPr>
      <t xml:space="preserve">Inversión estimada de acuerdo con los parámetros de costos y perfiles de construcción típicos utilizados para los proyectos contemplados en el PIIRCE. </t>
    </r>
    <r>
      <rPr>
        <vertAlign val="superscript"/>
        <sz val="6"/>
        <rFont val="Soberana Sans"/>
        <family val="3"/>
      </rPr>
      <t>2/</t>
    </r>
    <r>
      <rPr>
        <sz val="6"/>
        <rFont val="Soberana Sans"/>
        <family val="3"/>
      </rPr>
      <t xml:space="preserve"> Los totales pueden no coincidir por redondeo. Tipo de Cambio: 18.88 pesos por dólar.</t>
    </r>
  </si>
  <si>
    <r>
      <t>Total</t>
    </r>
    <r>
      <rPr>
        <b/>
        <vertAlign val="superscript"/>
        <sz val="7"/>
        <color rgb="FF000000"/>
        <rFont val="Soberana Sans Light"/>
        <family val="3"/>
      </rPr>
      <t xml:space="preserve"> 2/</t>
    </r>
  </si>
  <si>
    <r>
      <rPr>
        <vertAlign val="superscript"/>
        <sz val="6"/>
        <rFont val="Soberana Sans"/>
        <family val="3"/>
      </rPr>
      <t xml:space="preserve">1/ </t>
    </r>
    <r>
      <rPr>
        <sz val="6"/>
        <rFont val="Soberana Sans"/>
        <family val="3"/>
      </rPr>
      <t xml:space="preserve">Inversión estimada de acuerdo con los parámetros de costos y perfiles de construcción típicos, utilizados para los proyectos contemplados en el PIIRCE. </t>
    </r>
    <r>
      <rPr>
        <vertAlign val="superscript"/>
        <sz val="6"/>
        <rFont val="Soberana Sans"/>
        <family val="3"/>
      </rPr>
      <t>2/</t>
    </r>
    <r>
      <rPr>
        <sz val="6"/>
        <rFont val="Soberana Sans"/>
        <family val="3"/>
      </rPr>
      <t xml:space="preserve"> Los totales pueden no coincidir por redondeo. Tipo de Cambio: 18.88 pesos por dólar.</t>
    </r>
  </si>
  <si>
    <r>
      <t>Ampliación</t>
    </r>
    <r>
      <rPr>
        <b/>
        <vertAlign val="superscript"/>
        <sz val="7"/>
        <color rgb="FF000000"/>
        <rFont val="Soberana Sans Light"/>
        <family val="3"/>
      </rPr>
      <t>1/</t>
    </r>
  </si>
  <si>
    <r>
      <t>Modernización</t>
    </r>
    <r>
      <rPr>
        <b/>
        <vertAlign val="superscript"/>
        <sz val="7"/>
        <color rgb="FF000000"/>
        <rFont val="Soberana Sans Light"/>
        <family val="3"/>
      </rPr>
      <t>2/</t>
    </r>
  </si>
  <si>
    <r>
      <t>Escalamiento de la Medición a AMI</t>
    </r>
    <r>
      <rPr>
        <vertAlign val="superscript"/>
        <sz val="7"/>
        <color theme="1"/>
        <rFont val="Soberana Sans Light"/>
        <family val="3"/>
      </rPr>
      <t>1/</t>
    </r>
  </si>
  <si>
    <r>
      <t>Modernización (Reemplazo de Medidores Obsoletos)</t>
    </r>
    <r>
      <rPr>
        <vertAlign val="superscript"/>
        <sz val="7"/>
        <color theme="1"/>
        <rFont val="Soberana Sans Light"/>
        <family val="3"/>
      </rPr>
      <t>1/</t>
    </r>
  </si>
  <si>
    <r>
      <t>Modernización de la Avenida Paseo de la Reforma</t>
    </r>
    <r>
      <rPr>
        <vertAlign val="superscript"/>
        <sz val="7"/>
        <color theme="1"/>
        <rFont val="Soberana Sans Light"/>
        <family val="3"/>
      </rPr>
      <t>1/ 5/</t>
    </r>
  </si>
  <si>
    <r>
      <t>Cable Submarino para Isla Mujeres</t>
    </r>
    <r>
      <rPr>
        <vertAlign val="superscript"/>
        <sz val="7"/>
        <color theme="1"/>
        <rFont val="Soberana Sans Light"/>
        <family val="3"/>
      </rPr>
      <t>1/</t>
    </r>
  </si>
  <si>
    <r>
      <t>Interconexión Isla de Holbox</t>
    </r>
    <r>
      <rPr>
        <vertAlign val="superscript"/>
        <sz val="7"/>
        <color theme="1"/>
        <rFont val="Soberana Sans Light"/>
        <family val="3"/>
      </rPr>
      <t>1/</t>
    </r>
  </si>
  <si>
    <r>
      <t>Operación Remota y Automatismo en redes de Distribución</t>
    </r>
    <r>
      <rPr>
        <vertAlign val="superscript"/>
        <sz val="7"/>
        <color theme="1"/>
        <rFont val="Soberana Sans Light"/>
        <family val="3"/>
      </rPr>
      <t>1/</t>
    </r>
  </si>
  <si>
    <r>
      <t>Sistema de Información Geográfica de las RGD</t>
    </r>
    <r>
      <rPr>
        <vertAlign val="superscript"/>
        <sz val="7"/>
        <color theme="1"/>
        <rFont val="Soberana Sans Light"/>
        <family val="3"/>
      </rPr>
      <t>1/ 2/</t>
    </r>
  </si>
  <si>
    <r>
      <t>Infraestructura de Medición Avanzada</t>
    </r>
    <r>
      <rPr>
        <vertAlign val="superscript"/>
        <sz val="7"/>
        <color theme="1"/>
        <rFont val="Soberana Sans Light"/>
        <family val="3"/>
      </rPr>
      <t>1/ 3/</t>
    </r>
  </si>
  <si>
    <r>
      <t>Gestión del Balance de Energía de las RGD para el MEM</t>
    </r>
    <r>
      <rPr>
        <vertAlign val="superscript"/>
        <sz val="7"/>
        <color theme="1"/>
        <rFont val="Soberana Sans Light"/>
        <family val="3"/>
      </rPr>
      <t>1/</t>
    </r>
  </si>
  <si>
    <r>
      <t>Sistema de Administración de Distribución Avanzado</t>
    </r>
    <r>
      <rPr>
        <vertAlign val="superscript"/>
        <sz val="7"/>
        <color theme="1"/>
        <rFont val="Soberana Sans Light"/>
        <family val="3"/>
      </rPr>
      <t>1/ 4/</t>
    </r>
  </si>
  <si>
    <r>
      <rPr>
        <vertAlign val="superscript"/>
        <sz val="6"/>
        <rFont val="Soberana Sans"/>
        <family val="3"/>
      </rPr>
      <t>1/</t>
    </r>
    <r>
      <rPr>
        <sz val="6"/>
        <rFont val="Soberana Sans"/>
        <family val="3"/>
      </rPr>
      <t xml:space="preserve"> El proyecto está sujeto a la asignación de recursos  y a reconocimiento de tarifa. </t>
    </r>
    <r>
      <rPr>
        <vertAlign val="superscript"/>
        <sz val="6"/>
        <rFont val="Soberana Sans"/>
        <family val="3"/>
      </rPr>
      <t>2/</t>
    </r>
    <r>
      <rPr>
        <sz val="6"/>
        <rFont val="Soberana Sans"/>
        <family val="3"/>
      </rPr>
      <t xml:space="preserve"> En los tres primeros años se desarrolla la implantación del proyecto piloto en 2 Zonas de Distribución, la implantación en las 148 Zonas de Distribución será a partir del cuarto al sexto año y dependerá de los resultados del piloto, del séptimo al octavo año se realizará una actualización de las aplicaciones de interoperabilidad. </t>
    </r>
    <r>
      <rPr>
        <vertAlign val="superscript"/>
        <sz val="6"/>
        <rFont val="Soberana Sans"/>
        <family val="3"/>
      </rPr>
      <t>3/</t>
    </r>
    <r>
      <rPr>
        <sz val="6"/>
        <rFont val="Soberana Sans"/>
        <family val="3"/>
      </rPr>
      <t xml:space="preserve"> Implementación de la interoperabilidad a partir del sexto año y dependerá de las inversiones de los primeros cinco años. </t>
    </r>
    <r>
      <rPr>
        <vertAlign val="superscript"/>
        <sz val="6"/>
        <rFont val="Soberana Sans"/>
        <family val="3"/>
      </rPr>
      <t>4/</t>
    </r>
    <r>
      <rPr>
        <sz val="6"/>
        <rFont val="Soberana Sans"/>
        <family val="3"/>
      </rPr>
      <t xml:space="preserve"> Despliegue de tecnología en el resto de las Zonas de País (su implementación depende de los resultados del estudio piloto). </t>
    </r>
    <r>
      <rPr>
        <vertAlign val="superscript"/>
        <sz val="6"/>
        <rFont val="Soberana Sans"/>
        <family val="3"/>
      </rPr>
      <t>5/</t>
    </r>
    <r>
      <rPr>
        <sz val="6"/>
        <rFont val="Soberana Sans"/>
        <family val="3"/>
      </rPr>
      <t xml:space="preserve"> Proyecto en proceso de construcción.</t>
    </r>
  </si>
  <si>
    <r>
      <rPr>
        <vertAlign val="superscript"/>
        <sz val="6"/>
        <color theme="1"/>
        <rFont val="Soberana Sans"/>
        <family val="3"/>
      </rPr>
      <t xml:space="preserve">1/ </t>
    </r>
    <r>
      <rPr>
        <sz val="6"/>
        <color theme="1"/>
        <rFont val="Soberana Sans"/>
        <family val="3"/>
      </rPr>
      <t xml:space="preserve">Programa de Ampliación de líneas de transmisión, transformación y compensación. </t>
    </r>
    <r>
      <rPr>
        <vertAlign val="superscript"/>
        <sz val="6"/>
        <color theme="1"/>
        <rFont val="Soberana Sans"/>
        <family val="3"/>
      </rPr>
      <t xml:space="preserve">2/ </t>
    </r>
    <r>
      <rPr>
        <sz val="6"/>
        <color theme="1"/>
        <rFont val="Soberana Sans"/>
        <family val="3"/>
      </rPr>
      <t>La inversión en Modernización corresponde únicamente al periodo 2017-2021 debido a que no existen proyectos de modernización a realizarse en el largo plazo.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</si>
</sst>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([$€-2]* #,##0.00_);_([$€-2]* \(#,##0.00\);_([$€-2]* &quot;-&quot;??_)"/>
    <numFmt numFmtId="168" formatCode="*-;*-;*-;*-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_);\(&quot;$&quot;#,##0\)"/>
    <numFmt numFmtId="173" formatCode="0.00_)"/>
    <numFmt numFmtId="174" formatCode="_-* #,##0_-;\-* #,##0_-;_-* &quot;-&quot;??_-;_-@_-"/>
    <numFmt numFmtId="175" formatCode="0.0"/>
    <numFmt numFmtId="176" formatCode="#,##0.0"/>
  </numFmts>
  <fonts count="48" x14ac:knownFonts="1">
    <font>
      <sz val="11"/>
      <color theme="1"/>
      <name val="Calibri"/>
      <family val="2"/>
      <scheme val="minor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sz val="11"/>
      <color theme="1"/>
      <name val="Calibri"/>
      <family val="2"/>
      <scheme val="minor"/>
    </font>
    <font>
      <b/>
      <vertAlign val="superscript"/>
      <sz val="9"/>
      <color theme="1"/>
      <name val="Soberana Sans"/>
      <family val="3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u/>
      <sz val="8"/>
      <color indexed="36"/>
      <name val="MS Sans Serif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theme="1"/>
      <name val="Soberana Sans"/>
      <family val="3"/>
    </font>
    <font>
      <sz val="8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Soberana Sans"/>
      <family val="3"/>
    </font>
    <font>
      <sz val="8"/>
      <color theme="1"/>
      <name val="Soberana Sans"/>
      <family val="3"/>
    </font>
    <font>
      <b/>
      <sz val="7"/>
      <color rgb="FF000000"/>
      <name val="Soberana Sans Light"/>
      <family val="3"/>
    </font>
    <font>
      <sz val="7"/>
      <color rgb="FF000000"/>
      <name val="Soberana Sans Light"/>
      <family val="3"/>
    </font>
    <font>
      <vertAlign val="superscript"/>
      <sz val="7"/>
      <color rgb="FF000000"/>
      <name val="Soberana Sans Light"/>
      <family val="3"/>
    </font>
    <font>
      <sz val="6"/>
      <name val="Soberana Sans"/>
      <family val="3"/>
    </font>
    <font>
      <vertAlign val="superscript"/>
      <sz val="6"/>
      <name val="Soberana Sans"/>
      <family val="3"/>
    </font>
    <font>
      <sz val="6"/>
      <color theme="1"/>
      <name val="Soberana Sans"/>
      <family val="3"/>
    </font>
    <font>
      <b/>
      <vertAlign val="superscript"/>
      <sz val="7"/>
      <color rgb="FF000000"/>
      <name val="Soberana Sans Light"/>
      <family val="3"/>
    </font>
    <font>
      <b/>
      <sz val="7"/>
      <name val="Soberana Sans Light"/>
      <family val="3"/>
    </font>
    <font>
      <sz val="7"/>
      <color theme="1"/>
      <name val="Soberana Sans Light"/>
      <family val="3"/>
    </font>
    <font>
      <vertAlign val="superscript"/>
      <sz val="7"/>
      <color theme="1"/>
      <name val="Soberana Sans Light"/>
      <family val="3"/>
    </font>
    <font>
      <sz val="6"/>
      <color theme="1"/>
      <name val="Calibri"/>
      <family val="2"/>
      <scheme val="minor"/>
    </font>
    <font>
      <vertAlign val="superscript"/>
      <sz val="6"/>
      <color theme="1"/>
      <name val="Soberana Sans"/>
      <family val="3"/>
    </font>
  </fonts>
  <fills count="3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8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/>
      <right style="medium">
        <color rgb="FFFFFFFF"/>
      </right>
      <top style="medium">
        <color theme="0"/>
      </top>
      <bottom/>
      <diagonal/>
    </border>
  </borders>
  <cellStyleXfs count="199">
    <xf numFmtId="0" fontId="0" fillId="0" borderId="0"/>
    <xf numFmtId="164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166" fontId="8" fillId="0" borderId="0" applyAlignment="0"/>
    <xf numFmtId="0" fontId="9" fillId="8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3" applyNumberFormat="0" applyFill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5" borderId="0" applyNumberFormat="0" applyBorder="0" applyAlignment="0" applyProtection="0"/>
    <xf numFmtId="0" fontId="14" fillId="11" borderId="1" applyNumberFormat="0" applyAlignment="0" applyProtection="0"/>
    <xf numFmtId="0" fontId="15" fillId="26" borderId="4"/>
    <xf numFmtId="165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7" borderId="0" applyNumberFormat="0" applyBorder="0" applyAlignment="0" applyProtection="0"/>
    <xf numFmtId="168" fontId="5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2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21" fillId="27" borderId="0" applyNumberFormat="0" applyBorder="0" applyAlignment="0" applyProtection="0"/>
    <xf numFmtId="0" fontId="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28" borderId="0"/>
    <xf numFmtId="0" fontId="8" fillId="0" borderId="0"/>
    <xf numFmtId="173" fontId="5" fillId="0" borderId="0"/>
    <xf numFmtId="0" fontId="8" fillId="0" borderId="0"/>
    <xf numFmtId="0" fontId="8" fillId="0" borderId="0"/>
    <xf numFmtId="0" fontId="8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0" fontId="20" fillId="0" borderId="0"/>
    <xf numFmtId="0" fontId="8" fillId="0" borderId="0"/>
    <xf numFmtId="0" fontId="20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15" fillId="0" borderId="0"/>
    <xf numFmtId="0" fontId="8" fillId="0" borderId="0"/>
    <xf numFmtId="173" fontId="5" fillId="0" borderId="0"/>
    <xf numFmtId="0" fontId="8" fillId="0" borderId="0"/>
    <xf numFmtId="173" fontId="5" fillId="0" borderId="0"/>
    <xf numFmtId="0" fontId="8" fillId="0" borderId="0"/>
    <xf numFmtId="0" fontId="8" fillId="0" borderId="0"/>
    <xf numFmtId="173" fontId="5" fillId="0" borderId="0"/>
    <xf numFmtId="0" fontId="8" fillId="0" borderId="0"/>
    <xf numFmtId="0" fontId="8" fillId="29" borderId="5" applyNumberFormat="0" applyFont="0" applyAlignment="0" applyProtection="0"/>
    <xf numFmtId="0" fontId="8" fillId="29" borderId="5" applyNumberFormat="0" applyFont="0" applyAlignment="0" applyProtection="0"/>
    <xf numFmtId="9" fontId="2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2" fillId="20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13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9" fontId="3" fillId="0" borderId="0" applyFont="0" applyFill="0" applyBorder="0" applyAlignment="0" applyProtection="0"/>
  </cellStyleXfs>
  <cellXfs count="99">
    <xf numFmtId="0" fontId="0" fillId="0" borderId="0" xfId="0"/>
    <xf numFmtId="0" fontId="0" fillId="2" borderId="0" xfId="0" applyFill="1"/>
    <xf numFmtId="0" fontId="0" fillId="0" borderId="11" xfId="0" applyBorder="1"/>
    <xf numFmtId="3" fontId="0" fillId="0" borderId="11" xfId="0" applyNumberFormat="1" applyBorder="1"/>
    <xf numFmtId="0" fontId="0" fillId="2" borderId="11" xfId="0" applyFill="1" applyBorder="1"/>
    <xf numFmtId="3" fontId="0" fillId="2" borderId="0" xfId="0" applyNumberFormat="1" applyFill="1"/>
    <xf numFmtId="9" fontId="0" fillId="2" borderId="0" xfId="198" applyFont="1" applyFill="1"/>
    <xf numFmtId="9" fontId="0" fillId="2" borderId="0" xfId="0" applyNumberFormat="1" applyFill="1"/>
    <xf numFmtId="9" fontId="0" fillId="0" borderId="11" xfId="198" applyNumberFormat="1" applyFont="1" applyBorder="1"/>
    <xf numFmtId="1" fontId="0" fillId="0" borderId="11" xfId="0" applyNumberFormat="1" applyBorder="1"/>
    <xf numFmtId="1" fontId="0" fillId="2" borderId="0" xfId="0" applyNumberFormat="1" applyFill="1"/>
    <xf numFmtId="1" fontId="0" fillId="2" borderId="0" xfId="198" applyNumberFormat="1" applyFont="1" applyFill="1"/>
    <xf numFmtId="174" fontId="0" fillId="0" borderId="11" xfId="0" applyNumberFormat="1" applyBorder="1"/>
    <xf numFmtId="174" fontId="0" fillId="2" borderId="0" xfId="0" applyNumberFormat="1" applyFill="1"/>
    <xf numFmtId="174" fontId="30" fillId="2" borderId="0" xfId="0" applyNumberFormat="1" applyFont="1" applyFill="1"/>
    <xf numFmtId="175" fontId="0" fillId="2" borderId="0" xfId="198" applyNumberFormat="1" applyFont="1" applyFill="1"/>
    <xf numFmtId="0" fontId="31" fillId="2" borderId="0" xfId="0" applyFont="1" applyFill="1"/>
    <xf numFmtId="9" fontId="31" fillId="2" borderId="0" xfId="198" applyFont="1" applyFill="1"/>
    <xf numFmtId="3" fontId="31" fillId="2" borderId="0" xfId="0" applyNumberFormat="1" applyFont="1" applyFill="1"/>
    <xf numFmtId="0" fontId="0" fillId="0" borderId="0" xfId="0" applyAlignment="1">
      <alignment horizontal="left"/>
    </xf>
    <xf numFmtId="9" fontId="31" fillId="2" borderId="20" xfId="198" applyFont="1" applyFill="1" applyBorder="1"/>
    <xf numFmtId="0" fontId="34" fillId="0" borderId="11" xfId="0" applyFont="1" applyBorder="1"/>
    <xf numFmtId="3" fontId="29" fillId="0" borderId="11" xfId="0" applyNumberFormat="1" applyFont="1" applyBorder="1"/>
    <xf numFmtId="3" fontId="33" fillId="0" borderId="11" xfId="0" applyNumberFormat="1" applyFont="1" applyBorder="1"/>
    <xf numFmtId="3" fontId="0" fillId="0" borderId="0" xfId="0" applyNumberFormat="1"/>
    <xf numFmtId="9" fontId="0" fillId="0" borderId="0" xfId="198" applyFont="1"/>
    <xf numFmtId="1" fontId="0" fillId="0" borderId="0" xfId="0" applyNumberFormat="1"/>
    <xf numFmtId="0" fontId="35" fillId="0" borderId="11" xfId="0" applyFont="1" applyBorder="1" applyAlignment="1">
      <alignment horizontal="center" vertical="center"/>
    </xf>
    <xf numFmtId="9" fontId="35" fillId="0" borderId="11" xfId="198" applyFont="1" applyBorder="1" applyAlignment="1">
      <alignment horizontal="center" vertical="center"/>
    </xf>
    <xf numFmtId="2" fontId="0" fillId="2" borderId="11" xfId="198" applyNumberFormat="1" applyFont="1" applyFill="1" applyBorder="1"/>
    <xf numFmtId="3" fontId="35" fillId="0" borderId="11" xfId="0" applyNumberFormat="1" applyFont="1" applyBorder="1" applyAlignment="1">
      <alignment horizontal="center" vertical="center"/>
    </xf>
    <xf numFmtId="9" fontId="0" fillId="0" borderId="11" xfId="198" applyFont="1" applyBorder="1"/>
    <xf numFmtId="175" fontId="0" fillId="0" borderId="11" xfId="0" applyNumberFormat="1" applyBorder="1"/>
    <xf numFmtId="9" fontId="32" fillId="2" borderId="0" xfId="198" applyFont="1" applyFill="1"/>
    <xf numFmtId="0" fontId="0" fillId="0" borderId="11" xfId="0" applyFill="1" applyBorder="1"/>
    <xf numFmtId="3" fontId="33" fillId="0" borderId="11" xfId="198" applyNumberFormat="1" applyFont="1" applyBorder="1"/>
    <xf numFmtId="3" fontId="37" fillId="4" borderId="11" xfId="0" applyNumberFormat="1" applyFont="1" applyFill="1" applyBorder="1" applyAlignment="1">
      <alignment horizontal="right" vertical="center" wrapText="1"/>
    </xf>
    <xf numFmtId="0" fontId="36" fillId="3" borderId="11" xfId="0" applyFont="1" applyFill="1" applyBorder="1" applyAlignment="1">
      <alignment horizontal="left" vertical="center" wrapText="1"/>
    </xf>
    <xf numFmtId="3" fontId="36" fillId="3" borderId="11" xfId="0" applyNumberFormat="1" applyFont="1" applyFill="1" applyBorder="1" applyAlignment="1">
      <alignment horizontal="right" vertical="center" wrapText="1"/>
    </xf>
    <xf numFmtId="0" fontId="36" fillId="3" borderId="11" xfId="0" applyFont="1" applyFill="1" applyBorder="1" applyAlignment="1">
      <alignment horizontal="center" vertical="center" wrapText="1"/>
    </xf>
    <xf numFmtId="0" fontId="36" fillId="5" borderId="11" xfId="0" applyFont="1" applyFill="1" applyBorder="1" applyAlignment="1">
      <alignment horizontal="center" vertical="center" wrapText="1"/>
    </xf>
    <xf numFmtId="3" fontId="36" fillId="5" borderId="11" xfId="0" applyNumberFormat="1" applyFont="1" applyFill="1" applyBorder="1" applyAlignment="1">
      <alignment horizontal="right" vertical="center" wrapText="1"/>
    </xf>
    <xf numFmtId="3" fontId="36" fillId="5" borderId="18" xfId="0" applyNumberFormat="1" applyFont="1" applyFill="1" applyBorder="1" applyAlignment="1">
      <alignment horizontal="right" vertical="center" wrapText="1"/>
    </xf>
    <xf numFmtId="0" fontId="37" fillId="4" borderId="11" xfId="0" applyFont="1" applyFill="1" applyBorder="1" applyAlignment="1">
      <alignment horizontal="left" vertical="center" wrapText="1"/>
    </xf>
    <xf numFmtId="0" fontId="37" fillId="4" borderId="15" xfId="0" applyFont="1" applyFill="1" applyBorder="1" applyAlignment="1">
      <alignment horizontal="left" vertical="center" wrapText="1"/>
    </xf>
    <xf numFmtId="0" fontId="36" fillId="5" borderId="15" xfId="0" applyFont="1" applyFill="1" applyBorder="1" applyAlignment="1">
      <alignment horizontal="center" vertical="center" wrapText="1"/>
    </xf>
    <xf numFmtId="3" fontId="36" fillId="3" borderId="17" xfId="0" applyNumberFormat="1" applyFont="1" applyFill="1" applyBorder="1" applyAlignment="1">
      <alignment vertical="center" wrapText="1"/>
    </xf>
    <xf numFmtId="0" fontId="43" fillId="3" borderId="11" xfId="0" applyFont="1" applyFill="1" applyBorder="1" applyAlignment="1">
      <alignment horizontal="center" vertical="center" wrapText="1"/>
    </xf>
    <xf numFmtId="0" fontId="36" fillId="3" borderId="18" xfId="0" applyFont="1" applyFill="1" applyBorder="1" applyAlignment="1">
      <alignment horizontal="center" vertical="center" wrapText="1"/>
    </xf>
    <xf numFmtId="0" fontId="37" fillId="4" borderId="11" xfId="0" applyFont="1" applyFill="1" applyBorder="1" applyAlignment="1">
      <alignment vertical="center" wrapText="1"/>
    </xf>
    <xf numFmtId="0" fontId="36" fillId="3" borderId="24" xfId="0" applyNumberFormat="1" applyFont="1" applyFill="1" applyBorder="1" applyAlignment="1">
      <alignment horizontal="center" vertical="center" wrapText="1"/>
    </xf>
    <xf numFmtId="0" fontId="36" fillId="3" borderId="22" xfId="0" applyNumberFormat="1" applyFont="1" applyFill="1" applyBorder="1" applyAlignment="1">
      <alignment horizontal="center" vertical="center" wrapText="1"/>
    </xf>
    <xf numFmtId="0" fontId="36" fillId="3" borderId="23" xfId="0" applyNumberFormat="1" applyFont="1" applyFill="1" applyBorder="1" applyAlignment="1">
      <alignment horizontal="center" vertical="center" wrapText="1"/>
    </xf>
    <xf numFmtId="176" fontId="44" fillId="4" borderId="22" xfId="0" applyNumberFormat="1" applyFont="1" applyFill="1" applyBorder="1" applyAlignment="1">
      <alignment horizontal="left" vertical="center" wrapText="1"/>
    </xf>
    <xf numFmtId="3" fontId="44" fillId="4" borderId="22" xfId="0" applyNumberFormat="1" applyFont="1" applyFill="1" applyBorder="1" applyAlignment="1">
      <alignment horizontal="right" vertical="center" wrapText="1"/>
    </xf>
    <xf numFmtId="0" fontId="36" fillId="3" borderId="22" xfId="0" applyNumberFormat="1" applyFont="1" applyFill="1" applyBorder="1" applyAlignment="1">
      <alignment horizontal="left" vertical="center" wrapText="1"/>
    </xf>
    <xf numFmtId="3" fontId="36" fillId="3" borderId="22" xfId="0" applyNumberFormat="1" applyFont="1" applyFill="1" applyBorder="1" applyAlignment="1">
      <alignment horizontal="right" vertical="center" wrapText="1"/>
    </xf>
    <xf numFmtId="0" fontId="46" fillId="0" borderId="0" xfId="0" applyFont="1"/>
    <xf numFmtId="3" fontId="46" fillId="0" borderId="0" xfId="0" applyNumberFormat="1" applyFont="1"/>
    <xf numFmtId="0" fontId="36" fillId="3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4" xfId="0" applyFont="1" applyFill="1" applyBorder="1" applyAlignment="1">
      <alignment horizontal="left" vertical="center"/>
    </xf>
    <xf numFmtId="0" fontId="36" fillId="3" borderId="11" xfId="0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7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41" fillId="0" borderId="17" xfId="0" applyFont="1" applyBorder="1" applyAlignment="1">
      <alignment horizontal="left" vertical="center" wrapText="1"/>
    </xf>
    <xf numFmtId="0" fontId="36" fillId="3" borderId="18" xfId="0" applyFont="1" applyFill="1" applyBorder="1" applyAlignment="1">
      <alignment horizontal="center" vertical="center" wrapText="1"/>
    </xf>
    <xf numFmtId="0" fontId="36" fillId="3" borderId="19" xfId="0" applyFont="1" applyFill="1" applyBorder="1" applyAlignment="1">
      <alignment horizontal="center" vertical="center" wrapText="1"/>
    </xf>
    <xf numFmtId="0" fontId="39" fillId="2" borderId="11" xfId="0" applyFont="1" applyFill="1" applyBorder="1" applyAlignment="1">
      <alignment horizontal="left" vertical="center" wrapText="1"/>
    </xf>
    <xf numFmtId="0" fontId="39" fillId="2" borderId="19" xfId="0" applyFont="1" applyFill="1" applyBorder="1" applyAlignment="1">
      <alignment horizontal="left" vertical="center" wrapText="1"/>
    </xf>
    <xf numFmtId="0" fontId="1" fillId="2" borderId="11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 wrapText="1"/>
    </xf>
    <xf numFmtId="0" fontId="29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1" fillId="2" borderId="15" xfId="0" applyFont="1" applyFill="1" applyBorder="1" applyAlignment="1">
      <alignment horizontal="left" vertical="center"/>
    </xf>
    <xf numFmtId="0" fontId="41" fillId="2" borderId="16" xfId="0" applyFont="1" applyFill="1" applyBorder="1" applyAlignment="1">
      <alignment horizontal="left" vertical="center"/>
    </xf>
    <xf numFmtId="0" fontId="41" fillId="2" borderId="17" xfId="0" applyFont="1" applyFill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39" fillId="0" borderId="21" xfId="0" applyFont="1" applyBorder="1" applyAlignment="1">
      <alignment horizontal="left" wrapText="1"/>
    </xf>
    <xf numFmtId="9" fontId="0" fillId="2" borderId="11" xfId="198" applyFont="1" applyFill="1" applyBorder="1"/>
    <xf numFmtId="0" fontId="41" fillId="2" borderId="15" xfId="0" applyFont="1" applyFill="1" applyBorder="1" applyAlignment="1">
      <alignment horizontal="left" vertical="center" wrapText="1"/>
    </xf>
    <xf numFmtId="0" fontId="41" fillId="2" borderId="16" xfId="0" applyFont="1" applyFill="1" applyBorder="1" applyAlignment="1">
      <alignment horizontal="left" vertical="center" wrapText="1"/>
    </xf>
    <xf numFmtId="0" fontId="41" fillId="2" borderId="17" xfId="0" applyFont="1" applyFill="1" applyBorder="1" applyAlignment="1">
      <alignment horizontal="left" vertical="center" wrapText="1"/>
    </xf>
  </cellXfs>
  <cellStyles count="199">
    <cellStyle name="=C:\WINNT\SYSTEM32\COMMAND.COM" xfId="1" xr:uid="{00000000-0005-0000-0000-000000000000}"/>
    <cellStyle name="=C:\WINNT\SYSTEM32\COMMAND.COM 10" xfId="2" xr:uid="{00000000-0005-0000-0000-000001000000}"/>
    <cellStyle name="=C:\WINNT\SYSTEM32\COMMAND.COM 2" xfId="3" xr:uid="{00000000-0005-0000-0000-000002000000}"/>
    <cellStyle name="=C:\WINNT\SYSTEM32\COMMAND.COM 3" xfId="4" xr:uid="{00000000-0005-0000-0000-000003000000}"/>
    <cellStyle name="=C:\WINNT\SYSTEM32\COMMAND.COM 4" xfId="5" xr:uid="{00000000-0005-0000-0000-000004000000}"/>
    <cellStyle name="=C:\WINNT\SYSTEM32\COMMAND.COM 5" xfId="6" xr:uid="{00000000-0005-0000-0000-000005000000}"/>
    <cellStyle name="=C:\WINNT\SYSTEM32\COMMAND.COM 6" xfId="7" xr:uid="{00000000-0005-0000-0000-000006000000}"/>
    <cellStyle name="=C:\WINNT\SYSTEM32\COMMAND.COM 7" xfId="8" xr:uid="{00000000-0005-0000-0000-000007000000}"/>
    <cellStyle name="=C:\WINNT\SYSTEM32\COMMAND.COM 8" xfId="9" xr:uid="{00000000-0005-0000-0000-000008000000}"/>
    <cellStyle name="=C:\WINNT\SYSTEM32\COMMAND.COM 9" xfId="10" xr:uid="{00000000-0005-0000-0000-000009000000}"/>
    <cellStyle name="20% - Énfasis1 2" xfId="11" xr:uid="{00000000-0005-0000-0000-00000A000000}"/>
    <cellStyle name="20% - Énfasis2 2" xfId="12" xr:uid="{00000000-0005-0000-0000-00000B000000}"/>
    <cellStyle name="20% - Énfasis3 2" xfId="13" xr:uid="{00000000-0005-0000-0000-00000C000000}"/>
    <cellStyle name="20% - Énfasis4 2" xfId="14" xr:uid="{00000000-0005-0000-0000-00000D000000}"/>
    <cellStyle name="20% - Énfasis5 2" xfId="15" xr:uid="{00000000-0005-0000-0000-00000E000000}"/>
    <cellStyle name="20% - Énfasis6 2" xfId="16" xr:uid="{00000000-0005-0000-0000-00000F000000}"/>
    <cellStyle name="40% - Énfasis1 2" xfId="17" xr:uid="{00000000-0005-0000-0000-000010000000}"/>
    <cellStyle name="40% - Énfasis2 2" xfId="18" xr:uid="{00000000-0005-0000-0000-000011000000}"/>
    <cellStyle name="40% - Énfasis3 2" xfId="19" xr:uid="{00000000-0005-0000-0000-000012000000}"/>
    <cellStyle name="40% - Énfasis4 2" xfId="20" xr:uid="{00000000-0005-0000-0000-000013000000}"/>
    <cellStyle name="40% - Énfasis5 2" xfId="21" xr:uid="{00000000-0005-0000-0000-000014000000}"/>
    <cellStyle name="40% - Énfasis6 2" xfId="22" xr:uid="{00000000-0005-0000-0000-000015000000}"/>
    <cellStyle name="60% - Énfasis1 2" xfId="23" xr:uid="{00000000-0005-0000-0000-000016000000}"/>
    <cellStyle name="60% - Énfasis2 2" xfId="24" xr:uid="{00000000-0005-0000-0000-000017000000}"/>
    <cellStyle name="60% - Énfasis3 2" xfId="25" xr:uid="{00000000-0005-0000-0000-000018000000}"/>
    <cellStyle name="60% - Énfasis4 2" xfId="26" xr:uid="{00000000-0005-0000-0000-000019000000}"/>
    <cellStyle name="60% - Énfasis5 2" xfId="27" xr:uid="{00000000-0005-0000-0000-00001A000000}"/>
    <cellStyle name="60% - Énfasis6 2" xfId="28" xr:uid="{00000000-0005-0000-0000-00001B000000}"/>
    <cellStyle name="anuario" xfId="29" xr:uid="{00000000-0005-0000-0000-00001C000000}"/>
    <cellStyle name="Buena 2" xfId="30" xr:uid="{00000000-0005-0000-0000-00001D000000}"/>
    <cellStyle name="Cálculo 2" xfId="31" xr:uid="{00000000-0005-0000-0000-00001E000000}"/>
    <cellStyle name="Celda de comprobación 2" xfId="32" xr:uid="{00000000-0005-0000-0000-00001F000000}"/>
    <cellStyle name="Celda vinculada 2" xfId="33" xr:uid="{00000000-0005-0000-0000-000020000000}"/>
    <cellStyle name="Comma [0]_ABCGRA1" xfId="34" xr:uid="{00000000-0005-0000-0000-000021000000}"/>
    <cellStyle name="Comma_ABCGRA1" xfId="35" xr:uid="{00000000-0005-0000-0000-000022000000}"/>
    <cellStyle name="Currency [0]_ABCGRA1" xfId="36" xr:uid="{00000000-0005-0000-0000-000023000000}"/>
    <cellStyle name="Currency_ABCGRA1" xfId="37" xr:uid="{00000000-0005-0000-0000-000024000000}"/>
    <cellStyle name="Encabezado 4 2" xfId="38" xr:uid="{00000000-0005-0000-0000-000025000000}"/>
    <cellStyle name="Énfasis1 2" xfId="39" xr:uid="{00000000-0005-0000-0000-000026000000}"/>
    <cellStyle name="Énfasis2 2" xfId="40" xr:uid="{00000000-0005-0000-0000-000027000000}"/>
    <cellStyle name="Énfasis3 2" xfId="41" xr:uid="{00000000-0005-0000-0000-000028000000}"/>
    <cellStyle name="Énfasis4 2" xfId="42" xr:uid="{00000000-0005-0000-0000-000029000000}"/>
    <cellStyle name="Énfasis5 2" xfId="43" xr:uid="{00000000-0005-0000-0000-00002A000000}"/>
    <cellStyle name="Énfasis6 2" xfId="44" xr:uid="{00000000-0005-0000-0000-00002B000000}"/>
    <cellStyle name="Entrada 2" xfId="45" xr:uid="{00000000-0005-0000-0000-00002C000000}"/>
    <cellStyle name="ESTI1 - Style1" xfId="46" xr:uid="{00000000-0005-0000-0000-00002D000000}"/>
    <cellStyle name="Euro" xfId="47" xr:uid="{00000000-0005-0000-0000-00002E000000}"/>
    <cellStyle name="Euro 2" xfId="48" xr:uid="{00000000-0005-0000-0000-00002F000000}"/>
    <cellStyle name="Euro 3" xfId="49" xr:uid="{00000000-0005-0000-0000-000030000000}"/>
    <cellStyle name="Euro 4" xfId="50" xr:uid="{00000000-0005-0000-0000-000031000000}"/>
    <cellStyle name="Euro 4 2" xfId="51" xr:uid="{00000000-0005-0000-0000-000032000000}"/>
    <cellStyle name="Followed Hyperlink_cons-estado REAL-CENACE vs 2002 julio" xfId="52" xr:uid="{00000000-0005-0000-0000-000033000000}"/>
    <cellStyle name="Hipervínculo 2" xfId="53" xr:uid="{00000000-0005-0000-0000-000034000000}"/>
    <cellStyle name="Hyperlink_Consumo-96-2010-graficas" xfId="54" xr:uid="{00000000-0005-0000-0000-000035000000}"/>
    <cellStyle name="Incorrecto 2" xfId="55" xr:uid="{00000000-0005-0000-0000-000036000000}"/>
    <cellStyle name="Linea horizontal" xfId="56" xr:uid="{00000000-0005-0000-0000-000037000000}"/>
    <cellStyle name="Millares [0] 10" xfId="57" xr:uid="{00000000-0005-0000-0000-000038000000}"/>
    <cellStyle name="Millares [0] 2" xfId="58" xr:uid="{00000000-0005-0000-0000-000039000000}"/>
    <cellStyle name="Millares [0] 2 2" xfId="59" xr:uid="{00000000-0005-0000-0000-00003A000000}"/>
    <cellStyle name="Millares [0] 2 3" xfId="60" xr:uid="{00000000-0005-0000-0000-00003B000000}"/>
    <cellStyle name="Millares [0] 2 4" xfId="61" xr:uid="{00000000-0005-0000-0000-00003C000000}"/>
    <cellStyle name="Millares [0] 2 5" xfId="62" xr:uid="{00000000-0005-0000-0000-00003D000000}"/>
    <cellStyle name="Millares [0] 2 6" xfId="63" xr:uid="{00000000-0005-0000-0000-00003E000000}"/>
    <cellStyle name="Millares [0] 2 7" xfId="64" xr:uid="{00000000-0005-0000-0000-00003F000000}"/>
    <cellStyle name="Millares [0] 2 8" xfId="65" xr:uid="{00000000-0005-0000-0000-000040000000}"/>
    <cellStyle name="Millares [0] 3" xfId="66" xr:uid="{00000000-0005-0000-0000-000041000000}"/>
    <cellStyle name="Millares [0] 3 2" xfId="67" xr:uid="{00000000-0005-0000-0000-000042000000}"/>
    <cellStyle name="Millares [0] 4" xfId="68" xr:uid="{00000000-0005-0000-0000-000043000000}"/>
    <cellStyle name="Millares [0] 5" xfId="69" xr:uid="{00000000-0005-0000-0000-000044000000}"/>
    <cellStyle name="Millares [0] 5 2" xfId="70" xr:uid="{00000000-0005-0000-0000-000045000000}"/>
    <cellStyle name="Millares [0] 7" xfId="71" xr:uid="{00000000-0005-0000-0000-000046000000}"/>
    <cellStyle name="Millares [0] 8" xfId="72" xr:uid="{00000000-0005-0000-0000-000047000000}"/>
    <cellStyle name="Millares [0] 9" xfId="73" xr:uid="{00000000-0005-0000-0000-000048000000}"/>
    <cellStyle name="Millares 10" xfId="74" xr:uid="{00000000-0005-0000-0000-000049000000}"/>
    <cellStyle name="Millares 11" xfId="75" xr:uid="{00000000-0005-0000-0000-00004A000000}"/>
    <cellStyle name="Millares 12" xfId="76" xr:uid="{00000000-0005-0000-0000-00004B000000}"/>
    <cellStyle name="Millares 13" xfId="77" xr:uid="{00000000-0005-0000-0000-00004C000000}"/>
    <cellStyle name="Millares 14" xfId="78" xr:uid="{00000000-0005-0000-0000-00004D000000}"/>
    <cellStyle name="Millares 14 2" xfId="79" xr:uid="{00000000-0005-0000-0000-00004E000000}"/>
    <cellStyle name="Millares 15" xfId="80" xr:uid="{00000000-0005-0000-0000-00004F000000}"/>
    <cellStyle name="Millares 15 2" xfId="81" xr:uid="{00000000-0005-0000-0000-000050000000}"/>
    <cellStyle name="Millares 16" xfId="82" xr:uid="{00000000-0005-0000-0000-000051000000}"/>
    <cellStyle name="Millares 17" xfId="83" xr:uid="{00000000-0005-0000-0000-000052000000}"/>
    <cellStyle name="Millares 18" xfId="84" xr:uid="{00000000-0005-0000-0000-000053000000}"/>
    <cellStyle name="Millares 19" xfId="85" xr:uid="{00000000-0005-0000-0000-000054000000}"/>
    <cellStyle name="Millares 2" xfId="86" xr:uid="{00000000-0005-0000-0000-000055000000}"/>
    <cellStyle name="Millares 2 10" xfId="87" xr:uid="{00000000-0005-0000-0000-000056000000}"/>
    <cellStyle name="Millares 2 11" xfId="88" xr:uid="{00000000-0005-0000-0000-000057000000}"/>
    <cellStyle name="Millares 2 2" xfId="89" xr:uid="{00000000-0005-0000-0000-000058000000}"/>
    <cellStyle name="Millares 2 2 2" xfId="90" xr:uid="{00000000-0005-0000-0000-000059000000}"/>
    <cellStyle name="Millares 2 2 3" xfId="91" xr:uid="{00000000-0005-0000-0000-00005A000000}"/>
    <cellStyle name="Millares 2 3" xfId="92" xr:uid="{00000000-0005-0000-0000-00005B000000}"/>
    <cellStyle name="Millares 2 3 2" xfId="93" xr:uid="{00000000-0005-0000-0000-00005C000000}"/>
    <cellStyle name="Millares 2 4" xfId="94" xr:uid="{00000000-0005-0000-0000-00005D000000}"/>
    <cellStyle name="Millares 2 4 2" xfId="95" xr:uid="{00000000-0005-0000-0000-00005E000000}"/>
    <cellStyle name="Millares 2 5" xfId="96" xr:uid="{00000000-0005-0000-0000-00005F000000}"/>
    <cellStyle name="Millares 2 6" xfId="97" xr:uid="{00000000-0005-0000-0000-000060000000}"/>
    <cellStyle name="Millares 2 7" xfId="98" xr:uid="{00000000-0005-0000-0000-000061000000}"/>
    <cellStyle name="Millares 2 8" xfId="99" xr:uid="{00000000-0005-0000-0000-000062000000}"/>
    <cellStyle name="Millares 2 9" xfId="100" xr:uid="{00000000-0005-0000-0000-000063000000}"/>
    <cellStyle name="Millares 20" xfId="101" xr:uid="{00000000-0005-0000-0000-000064000000}"/>
    <cellStyle name="Millares 3" xfId="102" xr:uid="{00000000-0005-0000-0000-000065000000}"/>
    <cellStyle name="Millares 3 2" xfId="103" xr:uid="{00000000-0005-0000-0000-000066000000}"/>
    <cellStyle name="Millares 3 3" xfId="104" xr:uid="{00000000-0005-0000-0000-000067000000}"/>
    <cellStyle name="Millares 4" xfId="105" xr:uid="{00000000-0005-0000-0000-000068000000}"/>
    <cellStyle name="Millares 4 2" xfId="106" xr:uid="{00000000-0005-0000-0000-000069000000}"/>
    <cellStyle name="Millares 4 3" xfId="107" xr:uid="{00000000-0005-0000-0000-00006A000000}"/>
    <cellStyle name="Millares 5" xfId="108" xr:uid="{00000000-0005-0000-0000-00006B000000}"/>
    <cellStyle name="Millares 5 2" xfId="109" xr:uid="{00000000-0005-0000-0000-00006C000000}"/>
    <cellStyle name="Millares 5 3" xfId="110" xr:uid="{00000000-0005-0000-0000-00006D000000}"/>
    <cellStyle name="Millares 6" xfId="111" xr:uid="{00000000-0005-0000-0000-00006E000000}"/>
    <cellStyle name="Millares 6 2" xfId="112" xr:uid="{00000000-0005-0000-0000-00006F000000}"/>
    <cellStyle name="Millares 6 3" xfId="113" xr:uid="{00000000-0005-0000-0000-000070000000}"/>
    <cellStyle name="Millares 7" xfId="114" xr:uid="{00000000-0005-0000-0000-000071000000}"/>
    <cellStyle name="Millares 7 2" xfId="115" xr:uid="{00000000-0005-0000-0000-000072000000}"/>
    <cellStyle name="Millares 8" xfId="116" xr:uid="{00000000-0005-0000-0000-000073000000}"/>
    <cellStyle name="Millares 8 2" xfId="117" xr:uid="{00000000-0005-0000-0000-000074000000}"/>
    <cellStyle name="Millares 9" xfId="118" xr:uid="{00000000-0005-0000-0000-000075000000}"/>
    <cellStyle name="Moneda 2" xfId="119" xr:uid="{00000000-0005-0000-0000-000076000000}"/>
    <cellStyle name="Moneda 2 2" xfId="120" xr:uid="{00000000-0005-0000-0000-000077000000}"/>
    <cellStyle name="Neutral 2" xfId="121" xr:uid="{00000000-0005-0000-0000-000078000000}"/>
    <cellStyle name="No-definido" xfId="122" xr:uid="{00000000-0005-0000-0000-000079000000}"/>
    <cellStyle name="Normal" xfId="0" builtinId="0"/>
    <cellStyle name="Normal - Estilo1" xfId="123" xr:uid="{00000000-0005-0000-0000-00007B000000}"/>
    <cellStyle name="Normal - Estilo2" xfId="124" xr:uid="{00000000-0005-0000-0000-00007C000000}"/>
    <cellStyle name="Normal - Estilo3" xfId="125" xr:uid="{00000000-0005-0000-0000-00007D000000}"/>
    <cellStyle name="Normal - Estilo4" xfId="126" xr:uid="{00000000-0005-0000-0000-00007E000000}"/>
    <cellStyle name="Normal - Estilo5" xfId="127" xr:uid="{00000000-0005-0000-0000-00007F000000}"/>
    <cellStyle name="Normal - Estilo6" xfId="128" xr:uid="{00000000-0005-0000-0000-000080000000}"/>
    <cellStyle name="Normal - Estilo7" xfId="129" xr:uid="{00000000-0005-0000-0000-000081000000}"/>
    <cellStyle name="Normal - Estilo8" xfId="130" xr:uid="{00000000-0005-0000-0000-000082000000}"/>
    <cellStyle name="Normal - Style1" xfId="131" xr:uid="{00000000-0005-0000-0000-000083000000}"/>
    <cellStyle name="Normal 10" xfId="132" xr:uid="{00000000-0005-0000-0000-000084000000}"/>
    <cellStyle name="Normal 10 2" xfId="133" xr:uid="{00000000-0005-0000-0000-000085000000}"/>
    <cellStyle name="Normal 10 3" xfId="134" xr:uid="{00000000-0005-0000-0000-000086000000}"/>
    <cellStyle name="Normal 11" xfId="135" xr:uid="{00000000-0005-0000-0000-000087000000}"/>
    <cellStyle name="Normal 11 2" xfId="136" xr:uid="{00000000-0005-0000-0000-000088000000}"/>
    <cellStyle name="Normal 11 3" xfId="137" xr:uid="{00000000-0005-0000-0000-000089000000}"/>
    <cellStyle name="Normal 12" xfId="138" xr:uid="{00000000-0005-0000-0000-00008A000000}"/>
    <cellStyle name="Normal 13" xfId="139" xr:uid="{00000000-0005-0000-0000-00008B000000}"/>
    <cellStyle name="Normal 14" xfId="140" xr:uid="{00000000-0005-0000-0000-00008C000000}"/>
    <cellStyle name="Normal 15" xfId="141" xr:uid="{00000000-0005-0000-0000-00008D000000}"/>
    <cellStyle name="Normal 16" xfId="142" xr:uid="{00000000-0005-0000-0000-00008E000000}"/>
    <cellStyle name="Normal 17" xfId="143" xr:uid="{00000000-0005-0000-0000-00008F000000}"/>
    <cellStyle name="Normal 18" xfId="144" xr:uid="{00000000-0005-0000-0000-000090000000}"/>
    <cellStyle name="Normal 19" xfId="145" xr:uid="{00000000-0005-0000-0000-000091000000}"/>
    <cellStyle name="Normal 2" xfId="146" xr:uid="{00000000-0005-0000-0000-000092000000}"/>
    <cellStyle name="Normal 2 2" xfId="147" xr:uid="{00000000-0005-0000-0000-000093000000}"/>
    <cellStyle name="Normal 2 3" xfId="148" xr:uid="{00000000-0005-0000-0000-000094000000}"/>
    <cellStyle name="Normal 2 4" xfId="149" xr:uid="{00000000-0005-0000-0000-000095000000}"/>
    <cellStyle name="Normal 2 5" xfId="150" xr:uid="{00000000-0005-0000-0000-000096000000}"/>
    <cellStyle name="Normal 2 6" xfId="151" xr:uid="{00000000-0005-0000-0000-000097000000}"/>
    <cellStyle name="Normal 2 7" xfId="152" xr:uid="{00000000-0005-0000-0000-000098000000}"/>
    <cellStyle name="Normal 2 8" xfId="153" xr:uid="{00000000-0005-0000-0000-000099000000}"/>
    <cellStyle name="Normal 24" xfId="154" xr:uid="{00000000-0005-0000-0000-00009A000000}"/>
    <cellStyle name="Normal 3" xfId="155" xr:uid="{00000000-0005-0000-0000-00009B000000}"/>
    <cellStyle name="Normal 3 2" xfId="156" xr:uid="{00000000-0005-0000-0000-00009C000000}"/>
    <cellStyle name="Normal 30" xfId="157" xr:uid="{00000000-0005-0000-0000-00009D000000}"/>
    <cellStyle name="Normal 4" xfId="158" xr:uid="{00000000-0005-0000-0000-00009E000000}"/>
    <cellStyle name="Normal 5" xfId="159" xr:uid="{00000000-0005-0000-0000-00009F000000}"/>
    <cellStyle name="Normal 5 2" xfId="160" xr:uid="{00000000-0005-0000-0000-0000A0000000}"/>
    <cellStyle name="Normal 5 3" xfId="161" xr:uid="{00000000-0005-0000-0000-0000A1000000}"/>
    <cellStyle name="Normal 6" xfId="162" xr:uid="{00000000-0005-0000-0000-0000A2000000}"/>
    <cellStyle name="Normal 6 2" xfId="163" xr:uid="{00000000-0005-0000-0000-0000A3000000}"/>
    <cellStyle name="Normal 6 3" xfId="164" xr:uid="{00000000-0005-0000-0000-0000A4000000}"/>
    <cellStyle name="Normal 7" xfId="165" xr:uid="{00000000-0005-0000-0000-0000A5000000}"/>
    <cellStyle name="Normal 7 2" xfId="166" xr:uid="{00000000-0005-0000-0000-0000A6000000}"/>
    <cellStyle name="Normal 8" xfId="167" xr:uid="{00000000-0005-0000-0000-0000A7000000}"/>
    <cellStyle name="Normal 9" xfId="168" xr:uid="{00000000-0005-0000-0000-0000A8000000}"/>
    <cellStyle name="Normal 9 2" xfId="169" xr:uid="{00000000-0005-0000-0000-0000A9000000}"/>
    <cellStyle name="Normal 9 3" xfId="170" xr:uid="{00000000-0005-0000-0000-0000AA000000}"/>
    <cellStyle name="Notas 2" xfId="171" xr:uid="{00000000-0005-0000-0000-0000AB000000}"/>
    <cellStyle name="Notas 2 2" xfId="172" xr:uid="{00000000-0005-0000-0000-0000AC000000}"/>
    <cellStyle name="Porcentaje" xfId="198" builtinId="5"/>
    <cellStyle name="Porcentaje 2" xfId="173" xr:uid="{00000000-0005-0000-0000-0000AE000000}"/>
    <cellStyle name="Porcentaje 2 2" xfId="174" xr:uid="{00000000-0005-0000-0000-0000AF000000}"/>
    <cellStyle name="Porcentaje 3" xfId="175" xr:uid="{00000000-0005-0000-0000-0000B0000000}"/>
    <cellStyle name="Porcentaje 3 2" xfId="176" xr:uid="{00000000-0005-0000-0000-0000B1000000}"/>
    <cellStyle name="Porcentual 2" xfId="177" xr:uid="{00000000-0005-0000-0000-0000B2000000}"/>
    <cellStyle name="Porcentual 2 2" xfId="178" xr:uid="{00000000-0005-0000-0000-0000B3000000}"/>
    <cellStyle name="Porcentual 2 3" xfId="179" xr:uid="{00000000-0005-0000-0000-0000B4000000}"/>
    <cellStyle name="Porcentual 2 4" xfId="180" xr:uid="{00000000-0005-0000-0000-0000B5000000}"/>
    <cellStyle name="Porcentual 2 5" xfId="181" xr:uid="{00000000-0005-0000-0000-0000B6000000}"/>
    <cellStyle name="Porcentual 2 6" xfId="182" xr:uid="{00000000-0005-0000-0000-0000B7000000}"/>
    <cellStyle name="Porcentual 2 7" xfId="183" xr:uid="{00000000-0005-0000-0000-0000B8000000}"/>
    <cellStyle name="Porcentual 2 8" xfId="184" xr:uid="{00000000-0005-0000-0000-0000B9000000}"/>
    <cellStyle name="Porcentual 3" xfId="185" xr:uid="{00000000-0005-0000-0000-0000BA000000}"/>
    <cellStyle name="Porcentual 5" xfId="186" xr:uid="{00000000-0005-0000-0000-0000BB000000}"/>
    <cellStyle name="Porcentual 6" xfId="187" xr:uid="{00000000-0005-0000-0000-0000BC000000}"/>
    <cellStyle name="Porcentual 7" xfId="188" xr:uid="{00000000-0005-0000-0000-0000BD000000}"/>
    <cellStyle name="Porcentual 8" xfId="189" xr:uid="{00000000-0005-0000-0000-0000BE000000}"/>
    <cellStyle name="Salida 2" xfId="190" xr:uid="{00000000-0005-0000-0000-0000BF000000}"/>
    <cellStyle name="Texto de advertencia 2" xfId="191" xr:uid="{00000000-0005-0000-0000-0000C0000000}"/>
    <cellStyle name="Texto explicativo 2" xfId="192" xr:uid="{00000000-0005-0000-0000-0000C1000000}"/>
    <cellStyle name="Título 1 2" xfId="193" xr:uid="{00000000-0005-0000-0000-0000C2000000}"/>
    <cellStyle name="Título 2 2" xfId="194" xr:uid="{00000000-0005-0000-0000-0000C3000000}"/>
    <cellStyle name="Título 3 2" xfId="195" xr:uid="{00000000-0005-0000-0000-0000C4000000}"/>
    <cellStyle name="Título 4" xfId="196" xr:uid="{00000000-0005-0000-0000-0000C5000000}"/>
    <cellStyle name="Total 2" xfId="197" xr:uid="{00000000-0005-0000-0000-0000C6000000}"/>
  </cellStyles>
  <dxfs count="0"/>
  <tableStyles count="0" defaultTableStyle="TableStyleMedium2" defaultPivotStyle="PivotStyleLight16"/>
  <colors>
    <mruColors>
      <color rgb="FFC55E5B"/>
      <color rgb="FF00A8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LP-08\ESCOMB08%20Correci&#243;n%2007ago08%20-%20Con%20GNL%20y%20nivelados%2008-18%20+%2008-37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ásicos"/>
      <sheetName val="Combustóleo"/>
      <sheetName val="Gas natural"/>
      <sheetName val="GNLCarbón y Diesel"/>
      <sheetName val="B"/>
      <sheetName val="E"/>
      <sheetName val="H"/>
      <sheetName val="K"/>
      <sheetName val="C"/>
      <sheetName val="F"/>
      <sheetName val="I"/>
      <sheetName val="L"/>
      <sheetName val="Índice"/>
      <sheetName val="Pod Calorif"/>
      <sheetName val="Pod. Calorif Continuación"/>
      <sheetName val="TC y Defla."/>
      <sheetName val="Fletes(1)"/>
      <sheetName val="Fletes(2)"/>
      <sheetName val="FleteCarbón impor. Nw Peta "/>
      <sheetName val="FleteCarbón import. Bolivar Alt"/>
      <sheetName val="GNL"/>
      <sheetName val="GNlLContinuación"/>
      <sheetName val="Diferenciales"/>
      <sheetName val="Equivalencias"/>
      <sheetName val="Fuen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">
          <cell r="F2" t="str">
            <v>Escenario de Precios de Combustibles  2008 - 2037</v>
          </cell>
          <cell r="K2" t="str">
            <v>Anexo 1 - Poderes caloríficos por tipo de combustible</v>
          </cell>
        </row>
        <row r="4">
          <cell r="E4" t="str">
            <v xml:space="preserve">E X T E R N O S         </v>
          </cell>
        </row>
        <row r="7">
          <cell r="F7" t="str">
            <v>REFERENCIA :   SPOT</v>
          </cell>
        </row>
        <row r="8">
          <cell r="J8" t="str">
            <v xml:space="preserve"> Mill. Btu/bl </v>
          </cell>
          <cell r="L8" t="str">
            <v xml:space="preserve"> Kcal./ lt</v>
          </cell>
          <cell r="N8" t="str">
            <v xml:space="preserve"> KJ./ lt</v>
          </cell>
        </row>
        <row r="9">
          <cell r="H9" t="str">
            <v>USA  Imported Oil</v>
          </cell>
          <cell r="J9">
            <v>5.98</v>
          </cell>
          <cell r="L9">
            <v>9478.4929362282401</v>
          </cell>
          <cell r="N9">
            <v>39684.554225400396</v>
          </cell>
        </row>
        <row r="10">
          <cell r="H10" t="str">
            <v>West Texas Intermediate (WTI),  0.3%S,  38º - 40º API, Cushing</v>
          </cell>
          <cell r="J10">
            <v>5.8250000000000002</v>
          </cell>
          <cell r="L10">
            <v>9232.8129353728236</v>
          </cell>
          <cell r="N10">
            <v>38655.941197818938</v>
          </cell>
        </row>
        <row r="11">
          <cell r="H11" t="str">
            <v xml:space="preserve">Residual Fuel Oil,  No.6, 3%S,  Gulf Coast </v>
          </cell>
          <cell r="J11">
            <v>6.2869999999999999</v>
          </cell>
          <cell r="L11">
            <v>9965.0978411483193</v>
          </cell>
          <cell r="N11">
            <v>41721.871641319784</v>
          </cell>
        </row>
        <row r="12">
          <cell r="H12" t="str">
            <v>Residual  Fuel Oil No. 6, 1%S,  Gulf Coast</v>
          </cell>
          <cell r="J12">
            <v>6.2869999999999999</v>
          </cell>
          <cell r="L12">
            <v>9965.0978411483193</v>
          </cell>
          <cell r="N12">
            <v>41721.871641319784</v>
          </cell>
        </row>
        <row r="13">
          <cell r="H13" t="str">
            <v xml:space="preserve">Residual  Fuel No. 6, 1%S,   West Coast </v>
          </cell>
          <cell r="J13">
            <v>6.2869999999999999</v>
          </cell>
          <cell r="L13">
            <v>9965.0978411483193</v>
          </cell>
          <cell r="N13">
            <v>41721.871641319784</v>
          </cell>
        </row>
        <row r="14">
          <cell r="H14" t="str">
            <v>Bunker  Houston Gulf Coast, máx. 4.5%S</v>
          </cell>
          <cell r="J14">
            <v>6.2869999999999999</v>
          </cell>
          <cell r="L14">
            <v>9965.0978411483193</v>
          </cell>
          <cell r="N14">
            <v>41721.871641319784</v>
          </cell>
        </row>
        <row r="15">
          <cell r="H15" t="str">
            <v>Bunker "C" Los Angeles ( West Coast) máx. 4.5%S</v>
          </cell>
          <cell r="J15">
            <v>6.2869999999999999</v>
          </cell>
          <cell r="L15">
            <v>9965.0978411483193</v>
          </cell>
          <cell r="N15">
            <v>41721.871641319784</v>
          </cell>
        </row>
        <row r="16">
          <cell r="H16" t="str">
            <v>Fuel Oil No. 2,  Gulf Coast, 0.2%S</v>
          </cell>
          <cell r="J16">
            <v>5.8250000000000002</v>
          </cell>
          <cell r="L16">
            <v>9232.8129353728236</v>
          </cell>
          <cell r="N16">
            <v>38655.941197818938</v>
          </cell>
        </row>
        <row r="17">
          <cell r="H17" t="str">
            <v>Fuel Oil No. 2,  LS Gulf Coast, 0.05%S</v>
          </cell>
          <cell r="J17">
            <v>5.8250000000000002</v>
          </cell>
          <cell r="L17">
            <v>9232.8129353728236</v>
          </cell>
          <cell r="N17">
            <v>38655.941197818938</v>
          </cell>
        </row>
        <row r="18">
          <cell r="H18" t="str">
            <v>Fuel Oil No. 2, LS Los Angeles 0.05%S</v>
          </cell>
          <cell r="J18">
            <v>5.8250000000000002</v>
          </cell>
          <cell r="L18">
            <v>9232.8129353728236</v>
          </cell>
          <cell r="N18">
            <v>38655.941197818938</v>
          </cell>
        </row>
        <row r="20">
          <cell r="J20" t="str">
            <v xml:space="preserve"> Mill. Btu/MPC </v>
          </cell>
          <cell r="L20" t="str">
            <v xml:space="preserve"> Kcal./ m^3</v>
          </cell>
          <cell r="N20" t="str">
            <v xml:space="preserve"> KJ./m^3</v>
          </cell>
        </row>
        <row r="21">
          <cell r="H21" t="str">
            <v>Natural Gas Average  Wellhead</v>
          </cell>
          <cell r="J21">
            <v>1.028</v>
          </cell>
          <cell r="L21">
            <v>9148.4771515199991</v>
          </cell>
          <cell r="N21">
            <v>38302.844137983928</v>
          </cell>
        </row>
        <row r="22">
          <cell r="H22" t="str">
            <v>Natural Gas (Gulf Coast, Henry Hub, South Texas,Permian, San Juan, Ehrenberg  y  SoCal)</v>
          </cell>
          <cell r="J22">
            <v>1.028</v>
          </cell>
          <cell r="L22">
            <v>9148.4771515199991</v>
          </cell>
          <cell r="N22">
            <v>38302.844137983928</v>
          </cell>
        </row>
        <row r="24">
          <cell r="J24" t="str">
            <v xml:space="preserve">Mill. Btu/TM </v>
          </cell>
          <cell r="L24" t="str">
            <v xml:space="preserve"> Kcal./Kg</v>
          </cell>
          <cell r="N24" t="str">
            <v xml:space="preserve"> KJ/Kg</v>
          </cell>
          <cell r="P24" t="str">
            <v xml:space="preserve"> Mill. Btu/TC </v>
          </cell>
          <cell r="R24" t="str">
            <v xml:space="preserve"> Btu/lb </v>
          </cell>
        </row>
        <row r="25">
          <cell r="H25" t="str">
            <v>Coal  Australia  1.0 %S ( 10% cenizas ) Newcastle, Port Kembla, FOB</v>
          </cell>
          <cell r="J25">
            <v>25.000420531765116</v>
          </cell>
          <cell r="L25">
            <v>6300.1059740048095</v>
          </cell>
          <cell r="N25">
            <v>26377.283691963334</v>
          </cell>
          <cell r="P25">
            <v>22.68</v>
          </cell>
          <cell r="R25">
            <v>11340</v>
          </cell>
        </row>
        <row r="26">
          <cell r="H26" t="str">
            <v>Coal Colombia   0.8 %S (10% cenizas) Bolivar, FOB</v>
          </cell>
          <cell r="J26">
            <v>25.000420531765116</v>
          </cell>
          <cell r="L26">
            <v>6300.1059740048095</v>
          </cell>
          <cell r="N26">
            <v>26377.283691963334</v>
          </cell>
          <cell r="P26">
            <v>22.68</v>
          </cell>
          <cell r="R26">
            <v>11340</v>
          </cell>
        </row>
        <row r="27">
          <cell r="H27" t="str">
            <v>Coal Richards Bay  1.0 %S (16% cenizas) South Africa, FOB</v>
          </cell>
          <cell r="J27">
            <v>24.603174603174608</v>
          </cell>
          <cell r="L27">
            <v>6200</v>
          </cell>
          <cell r="N27">
            <v>25958.16</v>
          </cell>
          <cell r="P27">
            <v>22.31962455555556</v>
          </cell>
          <cell r="R27">
            <v>11159.812277777781</v>
          </cell>
        </row>
        <row r="28">
          <cell r="H28" t="str">
            <v>Coal ARA  (Amsterdam, Rotterdam, Antwerp) N.W. Europe,  1.0%S (16% ceniza) CIF</v>
          </cell>
          <cell r="J28">
            <v>23.809524</v>
          </cell>
          <cell r="L28">
            <v>6000.0000479999999</v>
          </cell>
          <cell r="N28">
            <v>25120.800200966398</v>
          </cell>
          <cell r="P28">
            <v>21.599636839463759</v>
          </cell>
          <cell r="R28">
            <v>10799.818419731879</v>
          </cell>
        </row>
        <row r="29">
          <cell r="H29" t="str">
            <v xml:space="preserve">USA  Coal Export, Average Free Alongside Ship (fas) </v>
          </cell>
          <cell r="J29">
            <v>28.057129796958442</v>
          </cell>
          <cell r="L29">
            <v>7070.3967088335276</v>
          </cell>
          <cell r="N29">
            <v>29602.336940544214</v>
          </cell>
          <cell r="P29">
            <v>25.452999999999999</v>
          </cell>
          <cell r="R29">
            <v>12726.5</v>
          </cell>
        </row>
        <row r="30">
          <cell r="H30" t="str">
            <v xml:space="preserve">USA  Steam Coal Export, Average Free Alongside Ship (fas) </v>
          </cell>
          <cell r="J30">
            <v>23.809523809523807</v>
          </cell>
          <cell r="L30">
            <v>6000</v>
          </cell>
          <cell r="N30">
            <v>25120.799999999999</v>
          </cell>
          <cell r="P30">
            <v>21.599636666666665</v>
          </cell>
          <cell r="R30">
            <v>10799.818333333333</v>
          </cell>
        </row>
        <row r="31">
          <cell r="H31" t="str">
            <v>USA Coal Central Appalachia (CAPP) USA   1.0%S</v>
          </cell>
          <cell r="J31">
            <v>26.468253968254</v>
          </cell>
          <cell r="L31">
            <v>6670.0000000000082</v>
          </cell>
          <cell r="N31">
            <v>27925.956000000035</v>
          </cell>
          <cell r="P31">
            <v>24.011596094444474</v>
          </cell>
          <cell r="R31">
            <v>12005.798047222237</v>
          </cell>
        </row>
        <row r="33">
          <cell r="F33" t="str">
            <v>EMPRESAS ELÉCTRICAS :</v>
          </cell>
        </row>
        <row r="34">
          <cell r="J34" t="str">
            <v xml:space="preserve"> Mill. Btu/bl</v>
          </cell>
          <cell r="L34" t="str">
            <v xml:space="preserve"> Kcal./ lt</v>
          </cell>
          <cell r="N34" t="str">
            <v xml:space="preserve"> KJ./ lt</v>
          </cell>
        </row>
        <row r="35">
          <cell r="H35" t="str">
            <v>Residual Electric Power Industry  USA  &lt; 1%S</v>
          </cell>
          <cell r="J35">
            <v>6.2869999999999999</v>
          </cell>
          <cell r="L35">
            <v>9965.0978411483193</v>
          </cell>
          <cell r="N35">
            <v>41721.871641319784</v>
          </cell>
        </row>
        <row r="36">
          <cell r="H36" t="str">
            <v>Distillate Electric Power Industry  USA  &lt; 0.05%S</v>
          </cell>
          <cell r="J36">
            <v>5.8250000000000002</v>
          </cell>
          <cell r="L36">
            <v>9232.8129353728236</v>
          </cell>
          <cell r="N36">
            <v>38655.941197818938</v>
          </cell>
        </row>
        <row r="38">
          <cell r="J38" t="str">
            <v xml:space="preserve"> Mill. Btu/MPC </v>
          </cell>
          <cell r="L38" t="str">
            <v xml:space="preserve"> Kcal./ m^3</v>
          </cell>
          <cell r="N38" t="str">
            <v xml:space="preserve"> KJ./m^3</v>
          </cell>
        </row>
        <row r="39">
          <cell r="H39" t="str">
            <v xml:space="preserve">Natural Gas Electric Power Industry   USA  </v>
          </cell>
          <cell r="J39">
            <v>1.028</v>
          </cell>
          <cell r="L39">
            <v>9148.4771515199991</v>
          </cell>
          <cell r="N39">
            <v>38302.844137983928</v>
          </cell>
        </row>
        <row r="41">
          <cell r="J41" t="str">
            <v xml:space="preserve">Mill. Btu/TM </v>
          </cell>
          <cell r="L41" t="str">
            <v xml:space="preserve"> Kcal./Kg</v>
          </cell>
          <cell r="N41" t="str">
            <v xml:space="preserve"> KJ/Kg</v>
          </cell>
          <cell r="P41" t="str">
            <v xml:space="preserve"> Mill. Btu/TC </v>
          </cell>
          <cell r="R41" t="str">
            <v xml:space="preserve"> Btu/lb </v>
          </cell>
        </row>
        <row r="42">
          <cell r="H42" t="str">
            <v>Coal  Minemouth  0.96%S, 8.97% cenizas</v>
          </cell>
          <cell r="J42">
            <v>22.392351970118014</v>
          </cell>
          <cell r="L42">
            <v>5642.8726964697398</v>
          </cell>
          <cell r="N42">
            <v>23625.579405579505</v>
          </cell>
          <cell r="P42">
            <v>20.314</v>
          </cell>
          <cell r="R42">
            <v>10157</v>
          </cell>
        </row>
        <row r="43">
          <cell r="H43" t="str">
            <v>Coal Electric Power Industry USA,  0.97%S , 8.65% cenizas</v>
          </cell>
          <cell r="J43">
            <v>21.970166738033974</v>
          </cell>
          <cell r="L43">
            <v>5536.4820179845628</v>
          </cell>
          <cell r="N43">
            <v>23180.142912897765</v>
          </cell>
          <cell r="P43">
            <v>19.931000000000001</v>
          </cell>
          <cell r="R43">
            <v>9965.5</v>
          </cell>
        </row>
        <row r="46">
          <cell r="B46" t="str">
            <v xml:space="preserve">Fuentes : Energy Information Administration, Department of Energy (EIA/DOE),Official Energy Statistics of the US Government, 2008 </v>
          </cell>
        </row>
        <row r="47">
          <cell r="B47" t="str">
            <v xml:space="preserve">                 Sener, Escenarios macroeconómicos y de precios de combustibles de largo plazo 2008-2037, 19 de febrero de 2008  </v>
          </cell>
        </row>
        <row r="49">
          <cell r="B49">
            <v>37</v>
          </cell>
        </row>
      </sheetData>
      <sheetData sheetId="14">
        <row r="2">
          <cell r="B2" t="str">
            <v>Escenario de Precios de Combustibles  2008 - 2037</v>
          </cell>
          <cell r="K2" t="str">
            <v>Anexo 1(continuación) - Poderes caloríficos por tipo de combustible</v>
          </cell>
        </row>
        <row r="4">
          <cell r="E4" t="str">
            <v>INTERNOS</v>
          </cell>
        </row>
        <row r="5">
          <cell r="F5" t="str">
            <v xml:space="preserve">  REFERENCIA :</v>
          </cell>
        </row>
        <row r="7">
          <cell r="G7" t="str">
            <v xml:space="preserve">Crudo(Nota 1) : </v>
          </cell>
          <cell r="J7" t="str">
            <v xml:space="preserve"> Mill. Btu/bl </v>
          </cell>
          <cell r="L7" t="str">
            <v xml:space="preserve"> Kcal./ lt</v>
          </cell>
          <cell r="N7" t="str">
            <v xml:space="preserve"> KJ./ lt</v>
          </cell>
        </row>
        <row r="8">
          <cell r="H8" t="str">
            <v>Olmeca      0.8%S,   39.3º  API</v>
          </cell>
          <cell r="J8">
            <v>5.5323154706932298</v>
          </cell>
          <cell r="L8">
            <v>8768.898513369897</v>
          </cell>
          <cell r="N8">
            <v>36713.624295777081</v>
          </cell>
        </row>
        <row r="9">
          <cell r="H9" t="str">
            <v>Istmo          1.3%S,  33.6º  API</v>
          </cell>
          <cell r="J9">
            <v>5.7076586884554787</v>
          </cell>
          <cell r="L9">
            <v>9046.8231707235791</v>
          </cell>
          <cell r="N9">
            <v>37877.239251185478</v>
          </cell>
        </row>
        <row r="10">
          <cell r="H10" t="str">
            <v>Maya           3.3%S,   22,0º  API</v>
          </cell>
          <cell r="J10">
            <v>5.8801585026864478</v>
          </cell>
          <cell r="L10">
            <v>9320.240941741793</v>
          </cell>
          <cell r="N10">
            <v>39021.984774884535</v>
          </cell>
        </row>
        <row r="11">
          <cell r="H11" t="str">
            <v>Mezcla       2.59%S, 25.93º  API ( Olmeca 3.9%,Istmo 28.2%, Maya 67.9%)</v>
          </cell>
          <cell r="J11">
            <v>5.8261338355921337</v>
          </cell>
          <cell r="L11">
            <v>9234.6101013679545</v>
          </cell>
          <cell r="N11">
            <v>38663.465572407353</v>
          </cell>
        </row>
        <row r="13">
          <cell r="J13" t="str">
            <v xml:space="preserve"> Mill. Btu/TM </v>
          </cell>
          <cell r="L13" t="str">
            <v xml:space="preserve"> Kcal./Kg</v>
          </cell>
          <cell r="N13" t="str">
            <v xml:space="preserve"> KJ/Kg</v>
          </cell>
          <cell r="P13" t="str">
            <v xml:space="preserve"> Mill. Btu/TC </v>
          </cell>
          <cell r="R13" t="str">
            <v xml:space="preserve"> Btu / lb </v>
          </cell>
        </row>
        <row r="14">
          <cell r="H14" t="str">
            <v xml:space="preserve">Coque de Petróleo,  6.0%S - 6.5 %S </v>
          </cell>
          <cell r="J14">
            <v>35.327291563768412</v>
          </cell>
          <cell r="L14">
            <v>8902.4774740696412</v>
          </cell>
          <cell r="N14">
            <v>37272.892688434775</v>
          </cell>
          <cell r="P14">
            <v>32.048379812181444</v>
          </cell>
          <cell r="R14">
            <v>16024.189906090722</v>
          </cell>
        </row>
        <row r="16">
          <cell r="G16" t="str">
            <v xml:space="preserve">Residual Refinería (Combustóleo) :    </v>
          </cell>
          <cell r="J16" t="str">
            <v xml:space="preserve"> Mill. Btu/bl </v>
          </cell>
          <cell r="L16" t="str">
            <v xml:space="preserve"> Kcal./ lt</v>
          </cell>
          <cell r="N16" t="str">
            <v xml:space="preserve"> KJ./ lt</v>
          </cell>
        </row>
        <row r="17">
          <cell r="H17" t="str">
            <v>Madero  4.0%S                                 (7% de la producción nacional en 2007)</v>
          </cell>
          <cell r="J17">
            <v>6.2825101031746033</v>
          </cell>
          <cell r="L17">
            <v>9957.9812098199036</v>
          </cell>
          <cell r="N17">
            <v>41692.075729273973</v>
          </cell>
        </row>
        <row r="18">
          <cell r="H18" t="str">
            <v>Cadereyta  4.0%S                            (3% de la producción nacional en 2007)</v>
          </cell>
          <cell r="J18">
            <v>6.2825101031746033</v>
          </cell>
          <cell r="L18">
            <v>9957.9812098199036</v>
          </cell>
          <cell r="N18">
            <v>41692.075729273973</v>
          </cell>
        </row>
        <row r="19">
          <cell r="H19" t="str">
            <v>Minatitlan  3.9%S                            (21% de la producción nacional en 2007)</v>
          </cell>
          <cell r="J19">
            <v>6.2825101031746033</v>
          </cell>
          <cell r="L19">
            <v>9957.9812098199036</v>
          </cell>
          <cell r="N19">
            <v>41692.075729273973</v>
          </cell>
        </row>
        <row r="20">
          <cell r="H20" t="str">
            <v>Salamanca  3.9%S                        (12% de la producción nacional en 2007)</v>
          </cell>
          <cell r="J20">
            <v>6.2825101031746033</v>
          </cell>
          <cell r="L20">
            <v>9957.9812098199036</v>
          </cell>
          <cell r="N20">
            <v>41692.075729273973</v>
          </cell>
        </row>
        <row r="21">
          <cell r="H21" t="str">
            <v>Tula  3.55%S                                  (27% de la producción nacional en 2007)</v>
          </cell>
          <cell r="J21">
            <v>6.2825101031746033</v>
          </cell>
          <cell r="L21">
            <v>9957.9812098199036</v>
          </cell>
          <cell r="N21">
            <v>41692.075729273973</v>
          </cell>
        </row>
        <row r="22">
          <cell r="H22" t="str">
            <v xml:space="preserve">Salina Cruz  4.0%S                       (30% de la producción nacional en 2007)  </v>
          </cell>
          <cell r="J22">
            <v>6.2825101031746033</v>
          </cell>
          <cell r="L22">
            <v>9957.9812098199036</v>
          </cell>
          <cell r="N22">
            <v>41692.075729273973</v>
          </cell>
        </row>
        <row r="23">
          <cell r="H23" t="str">
            <v>Residual Promedio 3.85%S ( produccción de 301 mil barriles día en 2007)</v>
          </cell>
          <cell r="J23">
            <v>6.2825101031750004</v>
          </cell>
          <cell r="L23">
            <v>9957.981209820533</v>
          </cell>
          <cell r="N23">
            <v>41692.075729276607</v>
          </cell>
        </row>
        <row r="26">
          <cell r="H26" t="str">
            <v>Residuos de Vacío  de Petróleo    4.75%S (Nota 2)</v>
          </cell>
          <cell r="J26">
            <v>6.5904299999999996</v>
          </cell>
          <cell r="L26">
            <v>10446.044180887402</v>
          </cell>
          <cell r="N26">
            <v>43735.497776539371</v>
          </cell>
        </row>
        <row r="28">
          <cell r="G28" t="str">
            <v>Gas Natural :</v>
          </cell>
          <cell r="J28" t="str">
            <v xml:space="preserve"> Mill. Btu/MPC </v>
          </cell>
          <cell r="L28" t="str">
            <v xml:space="preserve"> Kcal./ m^3</v>
          </cell>
          <cell r="N28" t="str">
            <v xml:space="preserve"> KJ./m^3</v>
          </cell>
        </row>
        <row r="29">
          <cell r="H29" t="str">
            <v xml:space="preserve">Reynosa </v>
          </cell>
          <cell r="J29">
            <v>0.98895481861083101</v>
          </cell>
          <cell r="L29">
            <v>8801.0024921661425</v>
          </cell>
          <cell r="N29">
            <v>36848.037234201205</v>
          </cell>
        </row>
        <row r="30">
          <cell r="H30" t="str">
            <v>Cd. Pemex</v>
          </cell>
          <cell r="J30">
            <v>1.0240137782070791</v>
          </cell>
          <cell r="L30">
            <v>9113.0025805147197</v>
          </cell>
          <cell r="N30">
            <v>38154.319204099025</v>
          </cell>
        </row>
        <row r="32">
          <cell r="G32" t="str">
            <v>Carbón :</v>
          </cell>
          <cell r="J32" t="str">
            <v xml:space="preserve"> Mill. Btu/TM </v>
          </cell>
          <cell r="L32" t="str">
            <v xml:space="preserve"> Kcal./Kg</v>
          </cell>
          <cell r="N32" t="str">
            <v xml:space="preserve"> KJ/Kg</v>
          </cell>
          <cell r="P32" t="str">
            <v xml:space="preserve"> Mill. Btu/TC </v>
          </cell>
          <cell r="R32" t="str">
            <v xml:space="preserve"> Btu/lb </v>
          </cell>
        </row>
        <row r="33">
          <cell r="H33" t="str">
            <v>Carbón CIMSA , 1.0%S,  38.55% cenizas (Río Escondido)</v>
          </cell>
          <cell r="J33">
            <v>16.845238095238095</v>
          </cell>
          <cell r="L33">
            <v>4245</v>
          </cell>
          <cell r="N33">
            <v>17772.966</v>
          </cell>
          <cell r="P33">
            <v>15.281742941666666</v>
          </cell>
          <cell r="R33">
            <v>7640.8714708333337</v>
          </cell>
        </row>
        <row r="34">
          <cell r="H34" t="str">
            <v>Carbón PRODEMI, 1.0%S, 34.0% cenizas(Río Escondido)</v>
          </cell>
          <cell r="J34">
            <v>20.574999999999999</v>
          </cell>
          <cell r="L34">
            <v>5184.8999999999996</v>
          </cell>
          <cell r="N34">
            <v>21708.139319999998</v>
          </cell>
          <cell r="P34">
            <v>18.665326025500001</v>
          </cell>
          <cell r="R34">
            <v>9332.6630127500011</v>
          </cell>
        </row>
        <row r="35">
          <cell r="H35" t="str">
            <v>Carbón CIMSA,1.0%S, 47.0% cenizas (Carbon II )</v>
          </cell>
          <cell r="J35">
            <v>15.98</v>
          </cell>
          <cell r="L35">
            <v>4026.96</v>
          </cell>
          <cell r="N35">
            <v>16860.076128000001</v>
          </cell>
          <cell r="P35">
            <v>14.496812145200002</v>
          </cell>
          <cell r="R35">
            <v>7248.4060726000007</v>
          </cell>
        </row>
        <row r="36">
          <cell r="H36" t="str">
            <v>Carbón PRODEMI,1.0%S,43.0% cenizas (Carbón II)</v>
          </cell>
          <cell r="J36">
            <v>19.96</v>
          </cell>
          <cell r="L36">
            <v>5029.92</v>
          </cell>
          <cell r="N36">
            <v>21059.269056000005</v>
          </cell>
          <cell r="P36">
            <v>18.1074074104</v>
          </cell>
          <cell r="R36">
            <v>9053.7037051999996</v>
          </cell>
        </row>
        <row r="37">
          <cell r="H37" t="str">
            <v>Carbón Importado, 0.5%S, 10% cenizas (Carbón II)</v>
          </cell>
          <cell r="J37">
            <v>24.82539682539683</v>
          </cell>
          <cell r="L37">
            <v>6256</v>
          </cell>
          <cell r="N37">
            <v>26192.620800000001</v>
          </cell>
          <cell r="P37">
            <v>22.521221164444448</v>
          </cell>
          <cell r="R37">
            <v>11260.610582222223</v>
          </cell>
        </row>
        <row r="39">
          <cell r="F39" t="str">
            <v>EMPRESAS ELÉCTRICAS :</v>
          </cell>
        </row>
        <row r="40">
          <cell r="J40" t="str">
            <v xml:space="preserve"> Mill. Btu/bl </v>
          </cell>
          <cell r="L40" t="str">
            <v xml:space="preserve"> Kcal./ lt</v>
          </cell>
          <cell r="N40" t="str">
            <v xml:space="preserve"> KJ./ lt</v>
          </cell>
        </row>
        <row r="41">
          <cell r="H41" t="str">
            <v>Residual Importado, 1.0%S a 2.0%S (Costa del  Pacifico)</v>
          </cell>
          <cell r="J41">
            <v>6.2869999999999999</v>
          </cell>
          <cell r="L41">
            <v>9965.0978411483193</v>
          </cell>
          <cell r="N41">
            <v>41721.871641319784</v>
          </cell>
        </row>
        <row r="42">
          <cell r="H42" t="str">
            <v>Diesel 0.05%S ( Península de Yucatán, Baja California y Nacional)</v>
          </cell>
          <cell r="J42">
            <v>5.8314270392857139</v>
          </cell>
          <cell r="L42">
            <v>9243</v>
          </cell>
          <cell r="N42">
            <v>38698.592400000001</v>
          </cell>
        </row>
        <row r="45">
          <cell r="J45" t="str">
            <v xml:space="preserve"> Mill. Btu/MPC </v>
          </cell>
          <cell r="L45" t="str">
            <v xml:space="preserve"> Kcal./ m^3</v>
          </cell>
          <cell r="N45" t="str">
            <v xml:space="preserve"> KJ./m^3</v>
          </cell>
        </row>
        <row r="46">
          <cell r="H46" t="str">
            <v xml:space="preserve">Gas Natural Plantas Eléctricas (Zonas: Central, Occidente, Oriente y Peninsular) </v>
          </cell>
          <cell r="J46">
            <v>1.0240137782070791</v>
          </cell>
          <cell r="L46">
            <v>9113.0025805147197</v>
          </cell>
          <cell r="N46">
            <v>38154.319204099025</v>
          </cell>
        </row>
        <row r="47">
          <cell r="H47" t="str">
            <v>Gas Natural Importado (Ciudad Juárez y Naco)</v>
          </cell>
          <cell r="J47">
            <v>1.028</v>
          </cell>
          <cell r="L47">
            <v>9148.4771515199991</v>
          </cell>
          <cell r="N47">
            <v>38302.844137983928</v>
          </cell>
        </row>
        <row r="48">
          <cell r="H48" t="str">
            <v>Gas Natural (Zonas: Norte y Noreste)</v>
          </cell>
          <cell r="J48">
            <v>0.98895481861083101</v>
          </cell>
          <cell r="L48">
            <v>8801.0024921661425</v>
          </cell>
          <cell r="N48">
            <v>36848.037234201205</v>
          </cell>
        </row>
        <row r="49">
          <cell r="H49" t="str">
            <v xml:space="preserve">Gas Natural Licuado Importado (Altaira, Ensenada y Manzanillo) </v>
          </cell>
          <cell r="J49">
            <v>1.05</v>
          </cell>
          <cell r="L49">
            <v>9344.2616820000003</v>
          </cell>
          <cell r="N49">
            <v>39122.554810197602</v>
          </cell>
        </row>
        <row r="51">
          <cell r="J51" t="str">
            <v xml:space="preserve"> Mill. Btu/TM </v>
          </cell>
          <cell r="L51" t="str">
            <v xml:space="preserve"> Kcal./Kg</v>
          </cell>
          <cell r="N51" t="str">
            <v xml:space="preserve"> KJ/Kg</v>
          </cell>
          <cell r="P51" t="str">
            <v xml:space="preserve"> Mill. Btu/TC </v>
          </cell>
          <cell r="R51" t="str">
            <v xml:space="preserve"> Btu/lb </v>
          </cell>
        </row>
        <row r="52">
          <cell r="H52" t="str">
            <v>Carbón Petacalco Importado  1.0%S, 10% cenizas</v>
          </cell>
          <cell r="J52">
            <v>25.000420531765116</v>
          </cell>
          <cell r="L52">
            <v>6300.1059740048095</v>
          </cell>
          <cell r="N52">
            <v>26377.283691963334</v>
          </cell>
          <cell r="P52">
            <v>22.68</v>
          </cell>
          <cell r="R52">
            <v>11340</v>
          </cell>
        </row>
        <row r="53">
          <cell r="H53" t="str">
            <v xml:space="preserve">Carbón Altamira Importado  0.8 %S, 10% cenizas </v>
          </cell>
          <cell r="J53">
            <v>25.000420531765116</v>
          </cell>
          <cell r="L53">
            <v>6300.1059740048095</v>
          </cell>
          <cell r="N53">
            <v>26377.283691963334</v>
          </cell>
          <cell r="P53">
            <v>22.68</v>
          </cell>
          <cell r="R53">
            <v>11340</v>
          </cell>
        </row>
        <row r="54">
          <cell r="H54" t="str">
            <v>Carbón  Rio Escondido,1.0%S, 37.64% cenizas,(CIMSA %, Prodemi %)</v>
          </cell>
          <cell r="J54">
            <v>17.591000000000001</v>
          </cell>
          <cell r="L54">
            <v>4432.9320000000007</v>
          </cell>
          <cell r="N54">
            <v>18559.799697600003</v>
          </cell>
          <cell r="P54">
            <v>15.958286761340002</v>
          </cell>
          <cell r="R54">
            <v>7979.1433806700006</v>
          </cell>
        </row>
        <row r="55">
          <cell r="H55" t="str">
            <v>Carbón  ll 1.0%S, 33.74% cenizas, (CIMSA %, Prodemi %, Importado %)</v>
          </cell>
          <cell r="J55">
            <v>18.575900000000001</v>
          </cell>
          <cell r="L55">
            <v>4681.1268000000009</v>
          </cell>
          <cell r="N55">
            <v>19598.941686240003</v>
          </cell>
          <cell r="P55">
            <v>16.851773011766003</v>
          </cell>
          <cell r="R55">
            <v>8425.8865058830015</v>
          </cell>
        </row>
        <row r="57">
          <cell r="B57" t="str">
            <v xml:space="preserve">Nota 1 : El Balance Nacional de Energía 2006 reporta para los crudos nacionales  y el coque de petróleo el poder calorífico neto, se estima que sea un 5% menor al poder calorifico bruto. </v>
          </cell>
        </row>
        <row r="58">
          <cell r="B58" t="str">
            <v xml:space="preserve">Nota 2 : Se consigna el poder calorífico superior indicado en el estudio  realizado por el Instituto de Investigaciones Eléctricas: Desarrollo y evaluación de emulsiones aceite en agua y su </v>
          </cell>
        </row>
        <row r="59">
          <cell r="B59" t="str">
            <v xml:space="preserve">              combustión para el uso de los residuos de vacío de las refinerías, Diciembre 2003.</v>
          </cell>
        </row>
        <row r="60">
          <cell r="B60" t="str">
            <v>Fuentes : EIA/DOE; Sener, Balance Nacional de Energía 2006; Pemex, Memoria de Cálculo del Combustóleo; Pemex, Memoria de Labores, 2007</v>
          </cell>
        </row>
        <row r="62">
          <cell r="B62">
            <v>38</v>
          </cell>
        </row>
      </sheetData>
      <sheetData sheetId="15">
        <row r="2">
          <cell r="F2" t="str">
            <v>Escenario de Precios de Combustibles  2008 - 2037</v>
          </cell>
        </row>
        <row r="5">
          <cell r="F5" t="str">
            <v>Escenarios de Precios de Combustibles  Año 2008</v>
          </cell>
        </row>
        <row r="6">
          <cell r="F6" t="str">
            <v>Tipo de cambio y deflactores</v>
          </cell>
        </row>
        <row r="9">
          <cell r="H9" t="str">
            <v>Tipo de Cambio</v>
          </cell>
          <cell r="N9" t="str">
            <v>Deflactor Implícito del PIB</v>
          </cell>
          <cell r="T9" t="str">
            <v>EUA: Consumer Price Index</v>
          </cell>
        </row>
        <row r="10">
          <cell r="H10" t="str">
            <v>$ / Dll.</v>
          </cell>
        </row>
        <row r="11">
          <cell r="F11" t="str">
            <v>AÑO</v>
          </cell>
          <cell r="J11" t="str">
            <v>H          I          S          T          O          R          I          A</v>
          </cell>
        </row>
        <row r="12">
          <cell r="N12" t="str">
            <v>1993=1.00</v>
          </cell>
          <cell r="R12" t="str">
            <v>2008=1.00</v>
          </cell>
          <cell r="T12" t="str">
            <v>1982-1984=1.00</v>
          </cell>
        </row>
        <row r="14">
          <cell r="F14">
            <v>1995</v>
          </cell>
          <cell r="J14">
            <v>6.4190083333333332</v>
          </cell>
          <cell r="N14">
            <v>1.4965000000000002</v>
          </cell>
          <cell r="R14">
            <v>0.27909811516274852</v>
          </cell>
          <cell r="T14">
            <v>1.5238333333333336</v>
          </cell>
        </row>
        <row r="15">
          <cell r="F15">
            <v>1996</v>
          </cell>
          <cell r="J15">
            <v>7.6003166666666671</v>
          </cell>
          <cell r="N15">
            <v>1.9524999999999999</v>
          </cell>
          <cell r="R15">
            <v>0.36414237878734806</v>
          </cell>
          <cell r="T15">
            <v>1.5685</v>
          </cell>
        </row>
        <row r="16">
          <cell r="F16">
            <v>1997</v>
          </cell>
          <cell r="J16">
            <v>7.9198333333333331</v>
          </cell>
          <cell r="N16">
            <v>2.2987500000000001</v>
          </cell>
          <cell r="R16">
            <v>0.42871820396282534</v>
          </cell>
          <cell r="T16">
            <v>1.6051666666666664</v>
          </cell>
        </row>
        <row r="17">
          <cell r="F17">
            <v>1998</v>
          </cell>
          <cell r="J17">
            <v>9.150599999999999</v>
          </cell>
          <cell r="N17">
            <v>2.6539999999999999</v>
          </cell>
          <cell r="R17">
            <v>0.49497253434141963</v>
          </cell>
          <cell r="T17">
            <v>1.6300833333333336</v>
          </cell>
        </row>
        <row r="18">
          <cell r="F18">
            <v>1999</v>
          </cell>
          <cell r="J18">
            <v>9.5576666666666661</v>
          </cell>
          <cell r="N18">
            <v>3.05375</v>
          </cell>
          <cell r="R18">
            <v>0.56952614044653738</v>
          </cell>
          <cell r="T18">
            <v>1.6657499999999998</v>
          </cell>
        </row>
        <row r="19">
          <cell r="F19">
            <v>2000</v>
          </cell>
          <cell r="J19">
            <v>9.456666666666667</v>
          </cell>
          <cell r="N19">
            <v>3.4252499999999997</v>
          </cell>
          <cell r="R19">
            <v>0.63881110521964868</v>
          </cell>
          <cell r="T19">
            <v>1.722</v>
          </cell>
        </row>
        <row r="20">
          <cell r="F20">
            <v>2001</v>
          </cell>
          <cell r="J20">
            <v>9.3390416666666649</v>
          </cell>
          <cell r="N20">
            <v>3.6269999999999998</v>
          </cell>
          <cell r="R20">
            <v>0.67643759685619032</v>
          </cell>
          <cell r="T20">
            <v>1.7706666666666664</v>
          </cell>
        </row>
        <row r="21">
          <cell r="F21">
            <v>2002</v>
          </cell>
          <cell r="J21">
            <v>9.6657166666666683</v>
          </cell>
          <cell r="N21">
            <v>3.8780000000000001</v>
          </cell>
          <cell r="R21">
            <v>0.7232492419653449</v>
          </cell>
          <cell r="T21">
            <v>1.7987500000000001</v>
          </cell>
        </row>
        <row r="22">
          <cell r="F22">
            <v>2003</v>
          </cell>
          <cell r="J22">
            <v>10.795341666666666</v>
          </cell>
          <cell r="N22">
            <v>4.2102499999999994</v>
          </cell>
          <cell r="R22">
            <v>0.7852140590470843</v>
          </cell>
          <cell r="T22">
            <v>1.8395833333333333</v>
          </cell>
        </row>
        <row r="23">
          <cell r="F23">
            <v>2004</v>
          </cell>
          <cell r="J23">
            <v>11.285858333333335</v>
          </cell>
          <cell r="N23">
            <v>4.5197500000000002</v>
          </cell>
          <cell r="R23">
            <v>0.84293598797650016</v>
          </cell>
          <cell r="T23">
            <v>1.8888333333333336</v>
          </cell>
        </row>
        <row r="24">
          <cell r="F24">
            <v>2005</v>
          </cell>
          <cell r="J24">
            <v>10.893891666666667</v>
          </cell>
          <cell r="N24">
            <v>4.7708883547918735</v>
          </cell>
          <cell r="R24">
            <v>0.88977343633432537</v>
          </cell>
          <cell r="T24">
            <v>1.9529166666666671</v>
          </cell>
        </row>
        <row r="25">
          <cell r="F25">
            <v>2006</v>
          </cell>
          <cell r="J25">
            <v>10.900716666666666</v>
          </cell>
          <cell r="N25">
            <v>4.983227526638661</v>
          </cell>
          <cell r="R25">
            <v>0.92937481464214855</v>
          </cell>
          <cell r="T25">
            <v>2.015916666666667</v>
          </cell>
        </row>
        <row r="26">
          <cell r="F26">
            <v>2007</v>
          </cell>
          <cell r="J26">
            <v>10.928750000000001</v>
          </cell>
          <cell r="N26">
            <v>5.1755923491484328</v>
          </cell>
          <cell r="R26">
            <v>0.9652509652509651</v>
          </cell>
          <cell r="T26">
            <v>2.0734241666666673</v>
          </cell>
        </row>
        <row r="28">
          <cell r="F28" t="str">
            <v>AÑO</v>
          </cell>
          <cell r="H28" t="str">
            <v>$ / Dll.</v>
          </cell>
          <cell r="N28" t="str">
            <v>E          S          C          E          N          A          R          I          O</v>
          </cell>
        </row>
        <row r="29">
          <cell r="N29" t="str">
            <v xml:space="preserve">2    0    0    8     =     1    </v>
          </cell>
        </row>
        <row r="31">
          <cell r="H31" t="str">
            <v>Tipo de Cambio</v>
          </cell>
          <cell r="N31" t="str">
            <v>Deflactor Implícito del PIB</v>
          </cell>
          <cell r="T31" t="str">
            <v>EUA: Consumer Price Index</v>
          </cell>
        </row>
        <row r="32">
          <cell r="H32" t="str">
            <v>Bajo</v>
          </cell>
          <cell r="J32" t="str">
            <v>Referencia</v>
          </cell>
          <cell r="L32" t="str">
            <v>Alto</v>
          </cell>
          <cell r="N32" t="str">
            <v>Bajo</v>
          </cell>
          <cell r="P32" t="str">
            <v>Referencia</v>
          </cell>
          <cell r="R32" t="str">
            <v>Alto</v>
          </cell>
          <cell r="T32" t="str">
            <v>Bajo</v>
          </cell>
        </row>
        <row r="34">
          <cell r="F34">
            <v>2008</v>
          </cell>
          <cell r="H34">
            <v>11.528434720320073</v>
          </cell>
          <cell r="J34">
            <v>11.200572220320073</v>
          </cell>
          <cell r="K34">
            <v>11.200572220320073</v>
          </cell>
          <cell r="L34">
            <v>11.167785970320073</v>
          </cell>
          <cell r="N34">
            <v>1</v>
          </cell>
          <cell r="P34">
            <v>1</v>
          </cell>
          <cell r="R34">
            <v>1</v>
          </cell>
          <cell r="T34">
            <v>1</v>
          </cell>
        </row>
        <row r="35">
          <cell r="F35">
            <v>2009</v>
          </cell>
          <cell r="H35">
            <v>11.937863688696146</v>
          </cell>
          <cell r="J35">
            <v>11.262340081829189</v>
          </cell>
          <cell r="L35">
            <v>11.195869667392495</v>
          </cell>
          <cell r="N35">
            <v>1.0629999999999997</v>
          </cell>
          <cell r="P35">
            <v>1.0329999999999999</v>
          </cell>
          <cell r="R35">
            <v>1.0309999999999999</v>
          </cell>
          <cell r="T35">
            <v>1.0209999999999999</v>
          </cell>
        </row>
        <row r="36">
          <cell r="F36">
            <v>2010</v>
          </cell>
          <cell r="H36">
            <v>12.279958777033096</v>
          </cell>
          <cell r="J36">
            <v>11.303518656168603</v>
          </cell>
          <cell r="L36">
            <v>11.203217596479506</v>
          </cell>
          <cell r="N36">
            <v>1.122528</v>
          </cell>
          <cell r="P36">
            <v>1.06399</v>
          </cell>
          <cell r="R36">
            <v>1.059868</v>
          </cell>
          <cell r="T36">
            <v>1.0414199999999998</v>
          </cell>
        </row>
        <row r="37">
          <cell r="F37">
            <v>2011</v>
          </cell>
          <cell r="H37">
            <v>12.660637499121121</v>
          </cell>
          <cell r="J37">
            <v>11.371339768105614</v>
          </cell>
          <cell r="L37">
            <v>11.248030466865425</v>
          </cell>
          <cell r="N37">
            <v>1.1831445119999999</v>
          </cell>
          <cell r="P37">
            <v>1.09697369</v>
          </cell>
          <cell r="R37">
            <v>1.0906041719999999</v>
          </cell>
          <cell r="T37">
            <v>1.0622483999999999</v>
          </cell>
        </row>
        <row r="38">
          <cell r="F38">
            <v>2012</v>
          </cell>
          <cell r="H38">
            <v>12.977153436599147</v>
          </cell>
          <cell r="J38">
            <v>11.450939146482352</v>
          </cell>
          <cell r="L38">
            <v>11.30427061919975</v>
          </cell>
          <cell r="N38">
            <v>1.2434848821119999</v>
          </cell>
          <cell r="P38">
            <v>1.1309798743899999</v>
          </cell>
          <cell r="R38">
            <v>1.1222316929879999</v>
          </cell>
          <cell r="T38">
            <v>1.0834933679999998</v>
          </cell>
        </row>
        <row r="39">
          <cell r="F39">
            <v>2013</v>
          </cell>
          <cell r="H39">
            <v>13.314559425950726</v>
          </cell>
          <cell r="J39">
            <v>11.54254665965421</v>
          </cell>
          <cell r="L39">
            <v>11.372096242914948</v>
          </cell>
          <cell r="N39">
            <v>1.300685186689152</v>
          </cell>
          <cell r="P39">
            <v>1.1660402504960898</v>
          </cell>
          <cell r="R39">
            <v>1.1547764120846515</v>
          </cell>
          <cell r="T39">
            <v>1.1051632353599998</v>
          </cell>
        </row>
        <row r="40">
          <cell r="F40">
            <v>2014</v>
          </cell>
          <cell r="H40">
            <v>13.660737971025446</v>
          </cell>
          <cell r="J40">
            <v>11.634887032931443</v>
          </cell>
          <cell r="L40">
            <v>11.440328820372438</v>
          </cell>
          <cell r="N40">
            <v>1.3605167052768532</v>
          </cell>
          <cell r="P40">
            <v>1.2021874982614684</v>
          </cell>
          <cell r="R40">
            <v>1.1882649280351063</v>
          </cell>
          <cell r="T40">
            <v>1.1272665000672</v>
          </cell>
        </row>
        <row r="41">
          <cell r="F41">
            <v>2015</v>
          </cell>
          <cell r="H41">
            <v>14.015917158272108</v>
          </cell>
          <cell r="J41">
            <v>11.727966129194895</v>
          </cell>
          <cell r="L41">
            <v>11.508970793294672</v>
          </cell>
          <cell r="N41">
            <v>1.4231004737195885</v>
          </cell>
          <cell r="P41">
            <v>1.2394553107075736</v>
          </cell>
          <cell r="R41">
            <v>1.2227246109481245</v>
          </cell>
          <cell r="T41">
            <v>1.149811830068544</v>
          </cell>
        </row>
        <row r="42">
          <cell r="F42">
            <v>2016</v>
          </cell>
          <cell r="H42">
            <v>14.380331004387184</v>
          </cell>
          <cell r="J42">
            <v>11.821789858228454</v>
          </cell>
          <cell r="L42">
            <v>11.578024618054441</v>
          </cell>
          <cell r="N42">
            <v>1.4885630955106897</v>
          </cell>
          <cell r="P42">
            <v>1.2778784253395084</v>
          </cell>
          <cell r="R42">
            <v>1.2581836246656199</v>
          </cell>
          <cell r="T42">
            <v>1.172808066669915</v>
          </cell>
        </row>
        <row r="43">
          <cell r="F43">
            <v>2017</v>
          </cell>
          <cell r="H43">
            <v>14.75421961050125</v>
          </cell>
          <cell r="J43">
            <v>11.916364177094282</v>
          </cell>
          <cell r="L43">
            <v>11.647492765762767</v>
          </cell>
          <cell r="N43">
            <v>1.5570369979041816</v>
          </cell>
          <cell r="P43">
            <v>1.3174926565250329</v>
          </cell>
          <cell r="R43">
            <v>1.2946709497809228</v>
          </cell>
          <cell r="T43">
            <v>1.1962642280033133</v>
          </cell>
        </row>
        <row r="44">
          <cell r="F44">
            <v>2018</v>
          </cell>
          <cell r="H44">
            <v>15.137829320374284</v>
          </cell>
          <cell r="J44">
            <v>12.011695090511036</v>
          </cell>
          <cell r="L44">
            <v>11.717377722357343</v>
          </cell>
          <cell r="N44">
            <v>1.6286606998077739</v>
          </cell>
          <cell r="P44">
            <v>1.3583349288773088</v>
          </cell>
          <cell r="R44">
            <v>1.3322164073245693</v>
          </cell>
          <cell r="T44">
            <v>1.2201895125633795</v>
          </cell>
        </row>
        <row r="45">
          <cell r="F45">
            <v>2019</v>
          </cell>
          <cell r="H45">
            <v>15.531412882704016</v>
          </cell>
          <cell r="J45">
            <v>12.107788651235126</v>
          </cell>
          <cell r="L45">
            <v>11.787681988691487</v>
          </cell>
          <cell r="N45">
            <v>1.7035790919989315</v>
          </cell>
          <cell r="P45">
            <v>1.4004433116725052</v>
          </cell>
          <cell r="R45">
            <v>1.3708506831369818</v>
          </cell>
          <cell r="T45">
            <v>1.2445933028146472</v>
          </cell>
        </row>
        <row r="46">
          <cell r="F46">
            <v>2020</v>
          </cell>
          <cell r="H46">
            <v>15.93522961765432</v>
          </cell>
          <cell r="J46">
            <v>12.204650960445006</v>
          </cell>
          <cell r="L46">
            <v>11.858408080623636</v>
          </cell>
          <cell r="N46">
            <v>1.7819437302308823</v>
          </cell>
          <cell r="P46">
            <v>1.4438570543343527</v>
          </cell>
          <cell r="R46">
            <v>1.4106053529479541</v>
          </cell>
          <cell r="T46">
            <v>1.2694851688709401</v>
          </cell>
        </row>
        <row r="47">
          <cell r="F47">
            <v>2021</v>
          </cell>
          <cell r="H47">
            <v>16.349545587713333</v>
          </cell>
          <cell r="J47">
            <v>12.302288168128566</v>
          </cell>
          <cell r="L47">
            <v>11.929558529107378</v>
          </cell>
          <cell r="N47">
            <v>1.8621311980912718</v>
          </cell>
          <cell r="P47">
            <v>1.4871727659643834</v>
          </cell>
          <cell r="R47">
            <v>1.4501023028304967</v>
          </cell>
          <cell r="T47">
            <v>1.2948748722483592</v>
          </cell>
        </row>
        <row r="48">
          <cell r="F48">
            <v>2022</v>
          </cell>
          <cell r="H48">
            <v>16.77463377299388</v>
          </cell>
          <cell r="J48">
            <v>12.400706473473594</v>
          </cell>
          <cell r="L48">
            <v>12.001135880282023</v>
          </cell>
          <cell r="N48">
            <v>1.9459271020053788</v>
          </cell>
          <cell r="P48">
            <v>1.5317879489433148</v>
          </cell>
          <cell r="R48">
            <v>1.4907051673097507</v>
          </cell>
          <cell r="T48">
            <v>1.3207723696933265</v>
          </cell>
        </row>
        <row r="49">
          <cell r="F49">
            <v>2023</v>
          </cell>
          <cell r="H49">
            <v>17.210774251091721</v>
          </cell>
          <cell r="J49">
            <v>12.499912125261384</v>
          </cell>
          <cell r="L49">
            <v>12.073142695563716</v>
          </cell>
          <cell r="N49">
            <v>2.0334938215956209</v>
          </cell>
          <cell r="P49">
            <v>1.5777415874116145</v>
          </cell>
          <cell r="R49">
            <v>1.5324449119944237</v>
          </cell>
          <cell r="T49">
            <v>1.3471878170871929</v>
          </cell>
        </row>
        <row r="50">
          <cell r="F50">
            <v>2024</v>
          </cell>
          <cell r="H50">
            <v>17.658254381620107</v>
          </cell>
          <cell r="J50">
            <v>12.599911422263474</v>
          </cell>
          <cell r="L50">
            <v>12.145581551737099</v>
          </cell>
          <cell r="N50">
            <v>2.1250010435674231</v>
          </cell>
          <cell r="P50">
            <v>1.6250738350339631</v>
          </cell>
          <cell r="R50">
            <v>1.5753533695302675</v>
          </cell>
          <cell r="T50">
            <v>1.374131573428937</v>
          </cell>
        </row>
        <row r="51">
          <cell r="F51">
            <v>2025</v>
          </cell>
          <cell r="H51">
            <v>18.117368995542229</v>
          </cell>
          <cell r="J51">
            <v>12.700710713641582</v>
          </cell>
          <cell r="L51">
            <v>12.218455041047521</v>
          </cell>
          <cell r="N51">
            <v>2.21850108948439</v>
          </cell>
          <cell r="P51">
            <v>1.6722009762499475</v>
          </cell>
          <cell r="R51">
            <v>1.6178879105075845</v>
          </cell>
          <cell r="T51">
            <v>1.4016142048975155</v>
          </cell>
        </row>
        <row r="52">
          <cell r="F52">
            <v>2026</v>
          </cell>
          <cell r="H52">
            <v>18.588420589426327</v>
          </cell>
          <cell r="J52">
            <v>12.802316399350715</v>
          </cell>
          <cell r="L52">
            <v>12.291765771293807</v>
          </cell>
          <cell r="N52">
            <v>2.3161151374217033</v>
          </cell>
          <cell r="P52">
            <v>1.7206948045611961</v>
          </cell>
          <cell r="R52">
            <v>1.6615708840912893</v>
          </cell>
          <cell r="T52">
            <v>1.4296464889954659</v>
          </cell>
        </row>
        <row r="53">
          <cell r="F53">
            <v>2027</v>
          </cell>
          <cell r="H53">
            <v>19.071719524751412</v>
          </cell>
          <cell r="J53">
            <v>12.904734930545521</v>
          </cell>
          <cell r="L53">
            <v>12.36551636592157</v>
          </cell>
          <cell r="N53">
            <v>2.4180242034682582</v>
          </cell>
          <cell r="P53">
            <v>1.7705949538934704</v>
          </cell>
          <cell r="R53">
            <v>1.706433297961754</v>
          </cell>
          <cell r="T53">
            <v>1.4582394187753751</v>
          </cell>
        </row>
        <row r="54">
          <cell r="F54">
            <v>2028</v>
          </cell>
          <cell r="H54">
            <v>19.56758423239495</v>
          </cell>
          <cell r="J54">
            <v>13.007972809989885</v>
          </cell>
          <cell r="L54">
            <v>12.439709464117099</v>
          </cell>
          <cell r="N54">
            <v>2.5244172684208617</v>
          </cell>
          <cell r="P54">
            <v>1.8219422075563809</v>
          </cell>
          <cell r="R54">
            <v>1.7525069970067211</v>
          </cell>
          <cell r="T54">
            <v>1.4874042071508828</v>
          </cell>
        </row>
        <row r="55">
          <cell r="F55">
            <v>2029</v>
          </cell>
          <cell r="H55">
            <v>20.076341422437217</v>
          </cell>
          <cell r="J55">
            <v>13.112036592469805</v>
          </cell>
          <cell r="L55">
            <v>12.514347720901801</v>
          </cell>
          <cell r="N55">
            <v>2.6380160454997998</v>
          </cell>
          <cell r="P55">
            <v>1.8766004737830726</v>
          </cell>
          <cell r="R55">
            <v>1.8015771929229094</v>
          </cell>
          <cell r="T55">
            <v>1.5171522912939004</v>
          </cell>
        </row>
        <row r="56">
          <cell r="F56">
            <v>2030</v>
          </cell>
          <cell r="H56">
            <v>20.598326299420584</v>
          </cell>
          <cell r="J56">
            <v>13.216932885209562</v>
          </cell>
          <cell r="L56">
            <v>12.589433807227213</v>
          </cell>
          <cell r="N56">
            <v>2.7567267675472906</v>
          </cell>
          <cell r="P56">
            <v>1.9328984879965649</v>
          </cell>
          <cell r="R56">
            <v>1.852021354324751</v>
          </cell>
          <cell r="T56">
            <v>1.5474953371197784</v>
          </cell>
        </row>
        <row r="57">
          <cell r="F57">
            <v>2031</v>
          </cell>
          <cell r="H57">
            <v>21.133882783205522</v>
          </cell>
          <cell r="J57">
            <v>13.32266834829124</v>
          </cell>
          <cell r="L57">
            <v>12.664970410070577</v>
          </cell>
          <cell r="N57">
            <v>2.8807794720869189</v>
          </cell>
          <cell r="P57">
            <v>1.9908854426364619</v>
          </cell>
          <cell r="R57">
            <v>1.9038779522458442</v>
          </cell>
          <cell r="T57">
            <v>1.5784452438621741</v>
          </cell>
        </row>
        <row r="58">
          <cell r="F58">
            <v>2032</v>
          </cell>
          <cell r="H58">
            <v>21.683363735568864</v>
          </cell>
          <cell r="J58">
            <v>13.429249695077569</v>
          </cell>
          <cell r="L58">
            <v>12.740960232531</v>
          </cell>
          <cell r="N58">
            <v>3.0104145483308304</v>
          </cell>
          <cell r="P58">
            <v>2.0506120059155557</v>
          </cell>
          <cell r="R58">
            <v>1.9571865349087278</v>
          </cell>
          <cell r="T58">
            <v>1.6100141487394177</v>
          </cell>
        </row>
        <row r="59">
          <cell r="F59">
            <v>2033</v>
          </cell>
          <cell r="H59">
            <v>22.247131192693654</v>
          </cell>
          <cell r="J59">
            <v>13.53668369263819</v>
          </cell>
          <cell r="L59">
            <v>12.817405993926187</v>
          </cell>
          <cell r="N59">
            <v>3.1458832030057171</v>
          </cell>
          <cell r="P59">
            <v>2.1121303660930222</v>
          </cell>
          <cell r="R59">
            <v>2.0119877578861725</v>
          </cell>
          <cell r="T59">
            <v>1.642214431714206</v>
          </cell>
        </row>
        <row r="60">
          <cell r="F60">
            <v>2034</v>
          </cell>
          <cell r="H60">
            <v>22.825556603703689</v>
          </cell>
          <cell r="J60">
            <v>13.644977162179297</v>
          </cell>
          <cell r="L60">
            <v>12.894310429889744</v>
          </cell>
          <cell r="N60">
            <v>3.2874479471409743</v>
          </cell>
          <cell r="P60">
            <v>2.175494277075813</v>
          </cell>
          <cell r="R60">
            <v>2.0683234151069856</v>
          </cell>
          <cell r="T60">
            <v>1.6750587203484903</v>
          </cell>
        </row>
        <row r="61">
          <cell r="F61">
            <v>2035</v>
          </cell>
          <cell r="H61">
            <v>23.419021075399986</v>
          </cell>
          <cell r="J61">
            <v>13.754136979476732</v>
          </cell>
          <cell r="L61">
            <v>12.971676292469082</v>
          </cell>
          <cell r="N61">
            <v>3.4353831047623182</v>
          </cell>
          <cell r="P61">
            <v>2.2407591053880878</v>
          </cell>
          <cell r="R61">
            <v>2.1262364707299812</v>
          </cell>
          <cell r="T61">
            <v>1.7085598947554601</v>
          </cell>
        </row>
        <row r="62">
          <cell r="F62">
            <v>2036</v>
          </cell>
          <cell r="H62">
            <v>24.027915623360386</v>
          </cell>
          <cell r="J62">
            <v>13.864170075312545</v>
          </cell>
          <cell r="L62">
            <v>13.049506350223897</v>
          </cell>
          <cell r="N62">
            <v>3.5899753444766218</v>
          </cell>
          <cell r="P62">
            <v>2.3079818785497306</v>
          </cell>
          <cell r="R62">
            <v>2.1857710919104205</v>
          </cell>
          <cell r="T62">
            <v>1.7427310926505695</v>
          </cell>
        </row>
        <row r="63">
          <cell r="F63">
            <v>2037</v>
          </cell>
          <cell r="H63">
            <v>24.652641429567755</v>
          </cell>
          <cell r="J63">
            <v>13.975083435915046</v>
          </cell>
          <cell r="L63">
            <v>13.127803388325241</v>
          </cell>
          <cell r="N63">
            <v>3.7515242349780697</v>
          </cell>
          <cell r="P63">
            <v>2.3772213349062223</v>
          </cell>
          <cell r="R63">
            <v>2.2469726824839125</v>
          </cell>
          <cell r="T63">
            <v>1.7775857145035807</v>
          </cell>
        </row>
        <row r="65">
          <cell r="F65" t="str">
            <v xml:space="preserve">Fuente : SENER, Escenarios macroeconómicos y de precios de combustibles de largo plazo 2008-2037, 19 de febrero 2008 </v>
          </cell>
        </row>
        <row r="66">
          <cell r="F66" t="str">
            <v xml:space="preserve">                   Datos históricos de México :  BANXICO, INEGI.</v>
          </cell>
        </row>
        <row r="67">
          <cell r="F67" t="str">
            <v xml:space="preserve">                   Datos históricos de EUA :  Bureau of Labor Statistic, Bureau of Economic Analysis.  </v>
          </cell>
        </row>
        <row r="69">
          <cell r="B69">
            <v>39</v>
          </cell>
        </row>
      </sheetData>
      <sheetData sheetId="16">
        <row r="2">
          <cell r="B2" t="str">
            <v>Escenario de Precios de Combustibles  2008-2037</v>
          </cell>
          <cell r="K2" t="str">
            <v xml:space="preserve">                   Anexo 3  - Fletes de combustibles</v>
          </cell>
        </row>
        <row r="4">
          <cell r="A4" t="str">
            <v xml:space="preserve"> FLETES DE COMBUSTIBLES  (Nota 1)</v>
          </cell>
        </row>
        <row r="5">
          <cell r="D5" t="str">
            <v>Transp.</v>
          </cell>
          <cell r="I5" t="str">
            <v>Transp.</v>
          </cell>
          <cell r="J5" t="str">
            <v>Transp.</v>
          </cell>
        </row>
        <row r="6">
          <cell r="B6" t="str">
            <v>Combustóleo (Nota 2)</v>
          </cell>
          <cell r="D6" t="str">
            <v>Dll.'08/Bl.</v>
          </cell>
          <cell r="G6" t="str">
            <v>Gas Natural (Nota 3)</v>
          </cell>
          <cell r="I6" t="str">
            <v>$'08/Gjoules</v>
          </cell>
          <cell r="J6" t="str">
            <v>Dll.'08/MillBTU</v>
          </cell>
        </row>
        <row r="7">
          <cell r="G7" t="str">
            <v>Gas Natural Importado</v>
          </cell>
        </row>
        <row r="8">
          <cell r="B8" t="str">
            <v xml:space="preserve">Combustóleo Importado </v>
          </cell>
          <cell r="H8" t="str">
            <v>Cd. Juárez, (Permian B.)</v>
          </cell>
          <cell r="I8">
            <v>2.9096737895820723</v>
          </cell>
          <cell r="J8">
            <v>0.27409999999999995</v>
          </cell>
        </row>
        <row r="9">
          <cell r="C9" t="str">
            <v>La Paz, BCS. (L.A.)</v>
          </cell>
          <cell r="D9">
            <v>1.9109184339219969</v>
          </cell>
          <cell r="H9" t="str">
            <v>Sector Chihuahua (Permian B.-Cd. Juárez)</v>
          </cell>
          <cell r="I9">
            <v>6.9106618606626107</v>
          </cell>
          <cell r="J9">
            <v>0.65100507925999995</v>
          </cell>
        </row>
        <row r="10">
          <cell r="C10" t="str">
            <v>Manzanillo, Col. (L.A.)</v>
          </cell>
          <cell r="D10">
            <v>2.0979507426272126</v>
          </cell>
          <cell r="H10" t="str">
            <v>Samalayuca(Permian B. - Hueco - Gasoducto de Chihuahua)</v>
          </cell>
          <cell r="I10">
            <v>6.9106618606626107</v>
          </cell>
          <cell r="J10">
            <v>0.65100507925999995</v>
          </cell>
        </row>
        <row r="11">
          <cell r="C11" t="str">
            <v>Rosarito, BCN. (L.A.)</v>
          </cell>
          <cell r="D11">
            <v>1.520070210570547</v>
          </cell>
          <cell r="H11" t="str">
            <v>Chihuahua Norte, antes Chih. Sur, Chih. (Permian B.-Chih. Chih.)</v>
          </cell>
          <cell r="I11">
            <v>6.9106618606626107</v>
          </cell>
          <cell r="J11">
            <v>0.65100507925999995</v>
          </cell>
        </row>
        <row r="12">
          <cell r="C12" t="str">
            <v>S.Carlos,BCS.(LA )</v>
          </cell>
          <cell r="D12">
            <v>1.7308087332822277</v>
          </cell>
          <cell r="H12" t="str">
            <v>P.Negras,Coah.(Permian B.)</v>
          </cell>
          <cell r="I12">
            <v>6.9106618606626107</v>
          </cell>
          <cell r="J12">
            <v>0.65100507925999995</v>
          </cell>
        </row>
        <row r="13">
          <cell r="C13" t="str">
            <v>Petacalco, Gro. (L.A.)</v>
          </cell>
          <cell r="D13">
            <v>2.2028482797585736</v>
          </cell>
          <cell r="H13" t="str">
            <v>Naco, Son. (Permian B.)</v>
          </cell>
          <cell r="I13">
            <v>6.9106618606626107</v>
          </cell>
          <cell r="J13">
            <v>0.65100507925999995</v>
          </cell>
        </row>
        <row r="14">
          <cell r="C14" t="str">
            <v>Tuxpan Ver. (Houston)</v>
          </cell>
          <cell r="D14">
            <v>0.21527049553880831</v>
          </cell>
          <cell r="H14" t="str">
            <v>Hermosillo, Son. (Permian B.)</v>
          </cell>
          <cell r="I14">
            <v>6.9106618606626107</v>
          </cell>
          <cell r="J14">
            <v>0.65100507925999995</v>
          </cell>
        </row>
        <row r="15">
          <cell r="B15" t="str">
            <v>Combustóleo Doméstico</v>
          </cell>
          <cell r="H15" t="str">
            <v xml:space="preserve">Mexicali, BCN. (Permian B. Ehremberg - North Baja - Baja Norte ) </v>
          </cell>
          <cell r="I15">
            <v>6.9106618606626107</v>
          </cell>
          <cell r="J15">
            <v>0.65100507925999995</v>
          </cell>
        </row>
        <row r="16">
          <cell r="B16" t="str">
            <v>Baja California</v>
          </cell>
          <cell r="H16" t="str">
            <v>Rosarito, BCN. (SoCal)</v>
          </cell>
          <cell r="I16">
            <v>6.9106618606626107</v>
          </cell>
          <cell r="J16">
            <v>0.65100507925999995</v>
          </cell>
        </row>
        <row r="17">
          <cell r="C17" t="str">
            <v>La Paz, BCS. (S.C.)</v>
          </cell>
          <cell r="D17">
            <v>2.0502802659477646</v>
          </cell>
        </row>
        <row r="18">
          <cell r="C18" t="str">
            <v>San Carlos,BCS.(S.C.)</v>
          </cell>
          <cell r="D18">
            <v>2.0797571387808791</v>
          </cell>
          <cell r="G18" t="str">
            <v>Gas Natural Doméstico (Nota 4)</v>
          </cell>
        </row>
        <row r="19">
          <cell r="C19" t="str">
            <v>Constitución, BCS. (S.C.)</v>
          </cell>
          <cell r="D19">
            <v>2.4436197198660992</v>
          </cell>
          <cell r="G19" t="str">
            <v>Norte</v>
          </cell>
        </row>
        <row r="20">
          <cell r="C20" t="str">
            <v>Santa Rosalia, BCS. (S.C.)</v>
          </cell>
          <cell r="D20">
            <v>4.6459458685397985</v>
          </cell>
          <cell r="H20" t="str">
            <v>Chihuahua, Chih. (Ry./Chih./Zona Norte)</v>
          </cell>
          <cell r="I20">
            <v>4.80619</v>
          </cell>
          <cell r="J20">
            <v>0.45275751657000002</v>
          </cell>
        </row>
        <row r="21">
          <cell r="C21" t="str">
            <v>Rosarito, BCN. (S.C.)</v>
          </cell>
          <cell r="D21">
            <v>2.7035354073200266</v>
          </cell>
          <cell r="H21" t="str">
            <v>Fco. Villa, Chih. (Ry./Chih./Zona Norte)</v>
          </cell>
          <cell r="I21">
            <v>4.80619</v>
          </cell>
          <cell r="J21">
            <v>0.45275751657000002</v>
          </cell>
        </row>
        <row r="22">
          <cell r="B22" t="str">
            <v>Noroeste</v>
          </cell>
          <cell r="H22" t="str">
            <v>Samalayuca, Chih. (Ry./Chih./Zona Norte)</v>
          </cell>
          <cell r="I22">
            <v>4.80619</v>
          </cell>
          <cell r="J22">
            <v>0.45275751657000002</v>
          </cell>
        </row>
        <row r="23">
          <cell r="C23" t="str">
            <v>Caborca, Son. (S.C.)</v>
          </cell>
          <cell r="D23">
            <v>4.500754563454703</v>
          </cell>
          <cell r="H23" t="str">
            <v>G. Palacio, Dgo. (Ry./Torreón/Zona Norte)</v>
          </cell>
          <cell r="I23">
            <v>4.80619</v>
          </cell>
          <cell r="J23">
            <v>0.45275751657000002</v>
          </cell>
        </row>
        <row r="24">
          <cell r="C24" t="str">
            <v>Guaymas, Son. (S.C.)</v>
          </cell>
          <cell r="D24">
            <v>2.3236112685821024</v>
          </cell>
        </row>
        <row r="25">
          <cell r="C25" t="str">
            <v>Mazatlán, Sin. (S.C.)</v>
          </cell>
          <cell r="D25">
            <v>1.933063228085107</v>
          </cell>
          <cell r="G25" t="str">
            <v>Noreste</v>
          </cell>
        </row>
        <row r="26">
          <cell r="C26" t="str">
            <v>Pto. Libertad, Son. (S.C.)</v>
          </cell>
          <cell r="D26">
            <v>2.4514932572873831</v>
          </cell>
          <cell r="H26" t="str">
            <v>Río Bravo, Tamps.(Ry./Zona Golfo)</v>
          </cell>
          <cell r="I26">
            <v>1.36921</v>
          </cell>
          <cell r="J26">
            <v>0.12898368963000001</v>
          </cell>
        </row>
        <row r="27">
          <cell r="C27" t="str">
            <v>Topolobampo, Sin. (S.C.)</v>
          </cell>
          <cell r="D27">
            <v>2.0906248747244018</v>
          </cell>
          <cell r="H27" t="str">
            <v>Saltillo, Coah. (Ry./Mty./Zona Golfo)</v>
          </cell>
          <cell r="I27">
            <v>1.36921</v>
          </cell>
          <cell r="J27">
            <v>0.12898368963000001</v>
          </cell>
        </row>
        <row r="28">
          <cell r="B28" t="str">
            <v>Norte</v>
          </cell>
          <cell r="H28" t="str">
            <v>Monclova, Coah. (Ry./Monc./Zona Golfo)</v>
          </cell>
          <cell r="I28">
            <v>1.36921</v>
          </cell>
          <cell r="J28">
            <v>0.12898368963000001</v>
          </cell>
        </row>
        <row r="29">
          <cell r="C29" t="str">
            <v>Chihuahua, Chih. (Cade.)</v>
          </cell>
          <cell r="D29">
            <v>3.6188310248106093</v>
          </cell>
          <cell r="H29" t="str">
            <v>Monterrey, N.L. (Ry./Mty./Zona Golfo)</v>
          </cell>
          <cell r="I29">
            <v>1.36921</v>
          </cell>
          <cell r="J29">
            <v>0.12898368963000001</v>
          </cell>
        </row>
        <row r="30">
          <cell r="C30" t="str">
            <v>Fco. Villa, Chih. (Cade.)</v>
          </cell>
          <cell r="D30">
            <v>3.6188310248106093</v>
          </cell>
          <cell r="H30" t="str">
            <v>Huinala, N.L. (Ry./Mty./Zona Golfo)</v>
          </cell>
          <cell r="I30">
            <v>1.36921</v>
          </cell>
          <cell r="J30">
            <v>0.12898368963000001</v>
          </cell>
        </row>
        <row r="31">
          <cell r="C31" t="str">
            <v>Samalayuca, Chih. (Cade.)</v>
          </cell>
          <cell r="D31">
            <v>5.2604479863629283</v>
          </cell>
          <cell r="H31" t="str">
            <v>Altamira, Tamps. (Ry./ Mad./Zona Golfo)</v>
          </cell>
          <cell r="I31">
            <v>1.36921</v>
          </cell>
          <cell r="J31">
            <v>0.12898368963000001</v>
          </cell>
        </row>
        <row r="32">
          <cell r="C32" t="str">
            <v>G. Palacio, Dgo. (Cade.)</v>
          </cell>
          <cell r="D32">
            <v>2.1970074079315807</v>
          </cell>
          <cell r="H32" t="str">
            <v>Altamira, Tamps. (Px./ Mad./Zona Sur)</v>
          </cell>
          <cell r="I32">
            <v>3.8130000000000002</v>
          </cell>
          <cell r="J32">
            <v>0.35919603900000002</v>
          </cell>
        </row>
        <row r="33">
          <cell r="B33" t="str">
            <v>Noreste</v>
          </cell>
          <cell r="H33" t="str">
            <v>Tamanzunchale SLP(Ry./P.Rica/Zona Golfo)</v>
          </cell>
          <cell r="I33">
            <v>1.36921</v>
          </cell>
          <cell r="J33">
            <v>0.12898368963000001</v>
          </cell>
        </row>
        <row r="34">
          <cell r="C34" t="str">
            <v>Francke, Dgo. (Cade.)</v>
          </cell>
          <cell r="D34">
            <v>2.1970074079315807</v>
          </cell>
          <cell r="H34" t="str">
            <v xml:space="preserve">Tamanzunchale SLP(Px./P.Rica/Zona Sur) </v>
          </cell>
          <cell r="I34">
            <v>3.8130000000000002</v>
          </cell>
          <cell r="J34">
            <v>0.35919603900000002</v>
          </cell>
        </row>
        <row r="35">
          <cell r="C35" t="str">
            <v>Lerdo, Dgo.  (Cade.)</v>
          </cell>
          <cell r="D35">
            <v>2.1970074079315807</v>
          </cell>
          <cell r="G35" t="str">
            <v>Central</v>
          </cell>
        </row>
        <row r="36">
          <cell r="C36" t="str">
            <v>La Laguna, Dgo. (Cade.)</v>
          </cell>
          <cell r="D36">
            <v>2.1970074079315807</v>
          </cell>
          <cell r="H36" t="str">
            <v>Tula, Hgo. (Px./Centro/Zona Centro)</v>
          </cell>
          <cell r="I36">
            <v>7.6531399999999996</v>
          </cell>
          <cell r="J36">
            <v>0.72094874741999992</v>
          </cell>
        </row>
        <row r="37">
          <cell r="C37" t="str">
            <v>Río Bravo, Tamps.(Cade.)</v>
          </cell>
          <cell r="D37">
            <v>1.380797957207778</v>
          </cell>
          <cell r="H37" t="str">
            <v>Venta de Carpio (Px./Centro/Zona Centro)</v>
          </cell>
          <cell r="I37">
            <v>7.6531399999999996</v>
          </cell>
          <cell r="J37">
            <v>0.72094874741999992</v>
          </cell>
        </row>
        <row r="38">
          <cell r="C38" t="str">
            <v>Saltillo, Coah. (Cade.)</v>
          </cell>
          <cell r="D38">
            <v>0.60487229269002385</v>
          </cell>
          <cell r="H38" t="str">
            <v>V. de Méx., Méx. (Px./Centro/Zona Centro )</v>
          </cell>
          <cell r="I38">
            <v>7.6531399999999996</v>
          </cell>
          <cell r="J38">
            <v>0.72094874741999992</v>
          </cell>
        </row>
        <row r="39">
          <cell r="C39" t="str">
            <v>Monterrey, N.L. (Cade.)</v>
          </cell>
          <cell r="D39">
            <v>9.6618638730765261E-2</v>
          </cell>
        </row>
        <row r="40">
          <cell r="C40" t="str">
            <v>Huinala, N.L. (Cade.)</v>
          </cell>
          <cell r="D40">
            <v>9.6618638730765261E-2</v>
          </cell>
          <cell r="G40" t="str">
            <v>Occidente</v>
          </cell>
        </row>
        <row r="41">
          <cell r="C41" t="str">
            <v>Altamira, Tamps. (Made.)</v>
          </cell>
          <cell r="D41">
            <v>9.1970289639381197E-2</v>
          </cell>
          <cell r="H41" t="str">
            <v>El Sauz, Qro. (Px./Centro/Zona Centro)</v>
          </cell>
          <cell r="I41">
            <v>7.6531399999999996</v>
          </cell>
          <cell r="J41">
            <v>0.72094874741999992</v>
          </cell>
        </row>
        <row r="42">
          <cell r="B42" t="str">
            <v>Central</v>
          </cell>
          <cell r="H42" t="str">
            <v>Petacalco, Gro. (Px./Laza. Card./Zona Occidente)</v>
          </cell>
          <cell r="I42">
            <v>9.7750299999999992</v>
          </cell>
          <cell r="J42">
            <v>0.92083715108999997</v>
          </cell>
        </row>
        <row r="43">
          <cell r="C43" t="str">
            <v>Tula, Hgo. (Tula)</v>
          </cell>
          <cell r="D43" t="str">
            <v>------</v>
          </cell>
          <cell r="H43" t="str">
            <v>Salamanca, Gto. (Px./Sal./Zona Centro Occidente)</v>
          </cell>
          <cell r="I43">
            <v>9.7750299999999992</v>
          </cell>
          <cell r="J43">
            <v>0.92083715108999997</v>
          </cell>
        </row>
        <row r="44">
          <cell r="B44" t="str">
            <v>Occidente</v>
          </cell>
          <cell r="H44" t="str">
            <v>V.de Reyes, S.L.P.(Px./Sal./Zona Occidente)</v>
          </cell>
          <cell r="I44">
            <v>9.7750299999999992</v>
          </cell>
          <cell r="J44">
            <v>0.92083715108999997</v>
          </cell>
        </row>
        <row r="45">
          <cell r="C45" t="str">
            <v>El Sauz, Qro. (Tula)</v>
          </cell>
          <cell r="D45">
            <v>1.3772009255810689</v>
          </cell>
        </row>
        <row r="46">
          <cell r="C46" t="str">
            <v>Manzanillo, Col. (S.C.)</v>
          </cell>
          <cell r="D46">
            <v>1.5161236006688961</v>
          </cell>
          <cell r="G46" t="str">
            <v>Oriente</v>
          </cell>
        </row>
        <row r="47">
          <cell r="C47" t="str">
            <v>Petacalco, Gro. (S.C.)</v>
          </cell>
          <cell r="D47">
            <v>1.4460043728689107</v>
          </cell>
          <cell r="H47" t="str">
            <v>Tuxpan, Ver. (Px./ Poza Rica/Zona Sur)</v>
          </cell>
          <cell r="I47">
            <v>7.6531399999999996</v>
          </cell>
          <cell r="J47">
            <v>0.72094874741999992</v>
          </cell>
        </row>
        <row r="48">
          <cell r="C48" t="str">
            <v>Salamanca, Gto. (Sala.)</v>
          </cell>
          <cell r="D48">
            <v>5.3421715314623808E-3</v>
          </cell>
          <cell r="H48" t="str">
            <v>Dos Bocas, Ver. (Px./Ver./Zona Sur)</v>
          </cell>
          <cell r="I48">
            <v>7.6531399999999996</v>
          </cell>
          <cell r="J48">
            <v>0.72094874741999992</v>
          </cell>
        </row>
        <row r="49">
          <cell r="C49" t="str">
            <v>V.de Reyes, S.L.P.(Tula)</v>
          </cell>
          <cell r="D49">
            <v>2.4152363088918256</v>
          </cell>
          <cell r="H49" t="str">
            <v>Poza Rica, Ver. (Px./Poza Rica/Zona Sur)</v>
          </cell>
          <cell r="I49">
            <v>7.6531399999999996</v>
          </cell>
          <cell r="J49">
            <v>0.72094874741999992</v>
          </cell>
        </row>
        <row r="50">
          <cell r="B50" t="str">
            <v>Oriente</v>
          </cell>
          <cell r="H50" t="str">
            <v>Tuxpan, Ver. (Ry./ Poza Rica/Zona Golfo)</v>
          </cell>
          <cell r="I50">
            <v>1.36921</v>
          </cell>
          <cell r="J50">
            <v>0.12898368963000001</v>
          </cell>
        </row>
        <row r="51">
          <cell r="C51" t="str">
            <v>Tuxpan, Ver. (Mina.)</v>
          </cell>
          <cell r="D51">
            <v>1.0361567420125211</v>
          </cell>
          <cell r="H51" t="str">
            <v>Dos Bocas, Ver. (Ry./Ver./Zona Golfo)</v>
          </cell>
          <cell r="I51">
            <v>1.36921</v>
          </cell>
          <cell r="J51">
            <v>0.12898368963000001</v>
          </cell>
        </row>
        <row r="52">
          <cell r="C52" t="str">
            <v>Dos Bocas, Ver. (Mina.)</v>
          </cell>
          <cell r="D52">
            <v>1.3235027812740354</v>
          </cell>
          <cell r="H52" t="str">
            <v>Poza Rica, Ver. (Ry./Poza Rica/Zona Golfo)</v>
          </cell>
          <cell r="I52">
            <v>1.36921</v>
          </cell>
          <cell r="J52">
            <v>0.12898368963000001</v>
          </cell>
        </row>
        <row r="53">
          <cell r="C53" t="str">
            <v>Poza Rica, Ver. (Tula)</v>
          </cell>
          <cell r="D53">
            <v>5.2864600632311536</v>
          </cell>
        </row>
        <row r="54">
          <cell r="B54" t="str">
            <v>Peninsular</v>
          </cell>
          <cell r="G54" t="str">
            <v>Peninsular</v>
          </cell>
        </row>
        <row r="55">
          <cell r="C55" t="str">
            <v>Valladolid, Yuc. (Mina.)</v>
          </cell>
          <cell r="D55">
            <v>8.2267971145750707</v>
          </cell>
          <cell r="H55" t="str">
            <v>Valladolid, Yuc. (Px./Yuc./Zona Sur)</v>
          </cell>
          <cell r="I55">
            <v>8.9263167474061706</v>
          </cell>
          <cell r="J55">
            <v>0.84088581655590333</v>
          </cell>
        </row>
        <row r="56">
          <cell r="C56" t="str">
            <v>Nachi Cocom, Yuc. (Mina.)</v>
          </cell>
          <cell r="D56">
            <v>8.0915721622198973</v>
          </cell>
          <cell r="H56" t="str">
            <v>Nizuc, QRoo. (Px./Yuc./Zona Sur)</v>
          </cell>
          <cell r="I56">
            <v>8.9263167474061706</v>
          </cell>
          <cell r="J56">
            <v>0.84088581655590333</v>
          </cell>
        </row>
        <row r="57">
          <cell r="C57" t="str">
            <v>Lerma, Camp. (Mina.)</v>
          </cell>
          <cell r="D57">
            <v>3.9938185226968255</v>
          </cell>
          <cell r="H57" t="str">
            <v>Lerma, Camp. (Px./Camp./Zona Sur)</v>
          </cell>
          <cell r="I57">
            <v>8.9263167474061706</v>
          </cell>
          <cell r="J57">
            <v>0.84088581655590333</v>
          </cell>
        </row>
        <row r="58">
          <cell r="C58" t="str">
            <v>Mérida, Yuc. (Mina.)</v>
          </cell>
          <cell r="D58">
            <v>7.6224482406046867</v>
          </cell>
          <cell r="H58" t="str">
            <v>Mérida, Yuc. (Px./Yuc./Zona Sur)</v>
          </cell>
          <cell r="I58">
            <v>8.9263167474061706</v>
          </cell>
          <cell r="J58">
            <v>0.84088581655590333</v>
          </cell>
        </row>
        <row r="62">
          <cell r="B62">
            <v>40</v>
          </cell>
        </row>
      </sheetData>
      <sheetData sheetId="17">
        <row r="2">
          <cell r="B2" t="str">
            <v>Escenario de Precios de Combustibles  2008- 2037</v>
          </cell>
          <cell r="K2" t="str">
            <v>Anexo 4  - Fletes de combustibles para proyectos de evaluación</v>
          </cell>
        </row>
        <row r="6">
          <cell r="B6" t="str">
            <v xml:space="preserve"> FLETES DE COMBUSTIBLES SUPUESTOS PARA PROYECTOS DE EVALUACIÓN FUERA DE LA TRONCAL  (Nota 1)</v>
          </cell>
        </row>
        <row r="8">
          <cell r="H8" t="str">
            <v xml:space="preserve"> Gas Natural </v>
          </cell>
        </row>
        <row r="9">
          <cell r="C9" t="str">
            <v>Combustóleo Doméstico (Nota2)</v>
          </cell>
          <cell r="E9" t="str">
            <v>Transp.</v>
          </cell>
          <cell r="H9" t="str">
            <v>Gas Natural Importado</v>
          </cell>
          <cell r="K9" t="str">
            <v>Transp.</v>
          </cell>
          <cell r="L9" t="str">
            <v>Transp.</v>
          </cell>
        </row>
        <row r="10">
          <cell r="C10" t="str">
            <v>Baja California</v>
          </cell>
          <cell r="E10" t="str">
            <v>Dll.'08/Bl.</v>
          </cell>
          <cell r="K10" t="str">
            <v>$'08/Gjoules</v>
          </cell>
          <cell r="L10" t="str">
            <v>Dll.'08/MillBTU</v>
          </cell>
        </row>
        <row r="12">
          <cell r="D12" t="str">
            <v>Vizcaínos, BCS. (S.C. )</v>
          </cell>
          <cell r="E12">
            <v>5.5587940982799111</v>
          </cell>
          <cell r="J12" t="str">
            <v xml:space="preserve">Agua Prieta, Son. (Permian B.)        </v>
          </cell>
          <cell r="K12">
            <v>6.9106618606626107</v>
          </cell>
          <cell r="L12">
            <v>0.65100507925999995</v>
          </cell>
        </row>
        <row r="13">
          <cell r="D13" t="str">
            <v>Guerrero Negro  I I , BCS. (S.C. )</v>
          </cell>
          <cell r="E13">
            <v>5.526876328009279</v>
          </cell>
          <cell r="J13" t="str">
            <v xml:space="preserve">San Luis Rio Colorado, Son. (Permian B. Ehremberg - North Baja - Baja Norte)     </v>
          </cell>
          <cell r="K13">
            <v>6.9106618606626107</v>
          </cell>
          <cell r="L13">
            <v>0.65100507925999995</v>
          </cell>
        </row>
        <row r="14">
          <cell r="D14" t="str">
            <v>Guerrero Negro, BCS. (S.C. )</v>
          </cell>
          <cell r="E14">
            <v>6.1088763280092788</v>
          </cell>
          <cell r="J14" t="str">
            <v xml:space="preserve">La Jovita, BCN. (SoCal)        </v>
          </cell>
          <cell r="K14">
            <v>6.9106618606626107</v>
          </cell>
          <cell r="L14">
            <v>0.65100507925999995</v>
          </cell>
        </row>
        <row r="15">
          <cell r="J15" t="str">
            <v>Norte I I I  Cd. Juárez, Sector Chihuahua (Permian B.-Cd. Juárez)</v>
          </cell>
          <cell r="K15">
            <v>6.9106618606626107</v>
          </cell>
          <cell r="L15">
            <v>0.65100507925999995</v>
          </cell>
        </row>
        <row r="17">
          <cell r="H17" t="str">
            <v>Gas Natural Doméstico (Nota 3)</v>
          </cell>
        </row>
        <row r="19">
          <cell r="H19" t="str">
            <v>Occidente</v>
          </cell>
        </row>
        <row r="20">
          <cell r="J20" t="str">
            <v>Guadalajara  I  y  I I , Jal. (Px./Guad./Zona Occidente)       (Nota 5)</v>
          </cell>
          <cell r="K20">
            <v>9.7750299999999992</v>
          </cell>
          <cell r="L20">
            <v>0.92083715108999997</v>
          </cell>
        </row>
        <row r="22">
          <cell r="H22" t="str">
            <v>Norte</v>
          </cell>
        </row>
        <row r="23">
          <cell r="J23" t="str">
            <v>Norte I I  Chihuahua, Chih. (Ry./Chih./Zona Norte)</v>
          </cell>
          <cell r="K23">
            <v>4.80619</v>
          </cell>
          <cell r="L23">
            <v>0.45275751657000002</v>
          </cell>
        </row>
        <row r="24">
          <cell r="J24" t="str">
            <v xml:space="preserve">Norte (La Trinidad), Dgo. Dgo. (Ry./Dgo./Zona Norte) </v>
          </cell>
          <cell r="K24">
            <v>4.80619</v>
          </cell>
          <cell r="L24">
            <v>0.45275751657000002</v>
          </cell>
        </row>
        <row r="26">
          <cell r="H26" t="str">
            <v>Oriente</v>
          </cell>
        </row>
        <row r="27">
          <cell r="J27" t="str">
            <v>San Lorenzo, Pue.(Ry./ Mendoza/Zona Golfo)      (Nota 5)</v>
          </cell>
          <cell r="K27">
            <v>1.36921</v>
          </cell>
          <cell r="L27">
            <v>0.12898368963000001</v>
          </cell>
        </row>
        <row r="28">
          <cell r="J28" t="str">
            <v>San Lorenzo, Pue.(Px./ Mendoza/Zona Sur)      (Nota 5)</v>
          </cell>
          <cell r="K28">
            <v>7.6531399999999996</v>
          </cell>
          <cell r="L28">
            <v>0.72094874741999992</v>
          </cell>
        </row>
        <row r="30">
          <cell r="H30" t="str">
            <v>Gas Natural Licuado</v>
          </cell>
        </row>
        <row r="31">
          <cell r="H31" t="str">
            <v>Noreste</v>
          </cell>
        </row>
        <row r="32">
          <cell r="J32" t="str">
            <v xml:space="preserve">Altamira, Tamps. (Tarifa de transporte marítimo de Argelia)         </v>
          </cell>
          <cell r="K32">
            <v>9.0442979522945119</v>
          </cell>
          <cell r="L32">
            <v>0.85199999999999998</v>
          </cell>
        </row>
        <row r="33">
          <cell r="J33" t="str">
            <v xml:space="preserve">Altamira, Tamps. (Tarifa de transporte marítimo de Trinidad y Tobago)        </v>
          </cell>
          <cell r="K33">
            <v>4.617687334798255</v>
          </cell>
          <cell r="L33">
            <v>0.435</v>
          </cell>
        </row>
        <row r="34">
          <cell r="J34" t="str">
            <v>Tamanzunchale SLP. (Altamira - Madero - P.Rica, 430 MMPCD, Gasoducto la Huasteca)</v>
          </cell>
          <cell r="K34">
            <v>3.1739965818498352</v>
          </cell>
          <cell r="L34">
            <v>0.29900000000000004</v>
          </cell>
        </row>
        <row r="35">
          <cell r="H35" t="str">
            <v>Occidente</v>
          </cell>
        </row>
        <row r="36">
          <cell r="J36" t="str">
            <v xml:space="preserve">Manzanillo, Col. (Tarifa de transporte marítimo de Argelia)         </v>
          </cell>
          <cell r="K36">
            <v>18.523826205110243</v>
          </cell>
          <cell r="L36">
            <v>1.7450000000000001</v>
          </cell>
        </row>
        <row r="37">
          <cell r="J37" t="str">
            <v xml:space="preserve">Manzanillo, Col. (Tarifa de transporte marítimo de Trinidad y Tobago)             </v>
          </cell>
          <cell r="K37">
            <v>16.4750591807055</v>
          </cell>
          <cell r="L37">
            <v>1.552</v>
          </cell>
        </row>
        <row r="38">
          <cell r="J38" t="str">
            <v xml:space="preserve">Manzanillo, Col.              </v>
          </cell>
          <cell r="K38">
            <v>1.0615373183444263</v>
          </cell>
          <cell r="L38">
            <v>0.1</v>
          </cell>
        </row>
        <row r="39">
          <cell r="J39" t="str">
            <v xml:space="preserve">Guadalajara  I  y  I I , Jal.    (Nota 6)         </v>
          </cell>
          <cell r="K39">
            <v>6.6346082396526658</v>
          </cell>
          <cell r="L39">
            <v>0.625</v>
          </cell>
        </row>
        <row r="40">
          <cell r="H40" t="str">
            <v>Baja California</v>
          </cell>
        </row>
        <row r="41">
          <cell r="J41" t="str">
            <v xml:space="preserve">Ensenada (Tarifa de transporte marítimo de Argelia)            </v>
          </cell>
          <cell r="K41">
            <v>19.235056208401005</v>
          </cell>
          <cell r="L41">
            <v>1.8120000000000001</v>
          </cell>
        </row>
        <row r="42">
          <cell r="J42" t="str">
            <v xml:space="preserve">Ensenada (Tarifa de transporte marítimo de Trinidad y Tobago)            </v>
          </cell>
          <cell r="K42">
            <v>17.186289183996262</v>
          </cell>
          <cell r="L42">
            <v>1.619</v>
          </cell>
        </row>
        <row r="43">
          <cell r="J43" t="str">
            <v>Rosarito, BCN.</v>
          </cell>
          <cell r="K43">
            <v>0.63692239100665582</v>
          </cell>
          <cell r="L43">
            <v>0.06</v>
          </cell>
        </row>
        <row r="44">
          <cell r="J44" t="str">
            <v xml:space="preserve">La Jovita, BCN. </v>
          </cell>
          <cell r="K44">
            <v>0</v>
          </cell>
          <cell r="L44">
            <v>0</v>
          </cell>
        </row>
        <row r="63">
          <cell r="B63">
            <v>41</v>
          </cell>
        </row>
      </sheetData>
      <sheetData sheetId="18">
        <row r="2">
          <cell r="D2" t="str">
            <v>Escenario de Precios de Combustibles  2008 -2037</v>
          </cell>
          <cell r="N2" t="str">
            <v xml:space="preserve">Anexo 5  -  Fletes de Carbón Importado </v>
          </cell>
        </row>
        <row r="5">
          <cell r="D5" t="str">
            <v xml:space="preserve">FLETE MARÍTIMO IMPLÍCITO DEL CARBÓN IMPORTADO </v>
          </cell>
        </row>
        <row r="6">
          <cell r="D6" t="str">
            <v xml:space="preserve">De Newcastle, Australia  a  Petacalco, México </v>
          </cell>
        </row>
        <row r="7">
          <cell r="D7" t="str">
            <v>( Escenarios )</v>
          </cell>
        </row>
        <row r="8">
          <cell r="E8" t="str">
            <v>Año</v>
          </cell>
          <cell r="F8" t="str">
            <v>Bajo</v>
          </cell>
          <cell r="G8" t="str">
            <v>Referencia</v>
          </cell>
          <cell r="H8" t="str">
            <v>Alto</v>
          </cell>
        </row>
        <row r="9">
          <cell r="F9" t="str">
            <v>Dólares del 2008 por tonelada métrica</v>
          </cell>
        </row>
        <row r="12">
          <cell r="B12">
            <v>5.1117314591076966</v>
          </cell>
          <cell r="E12">
            <v>2002</v>
          </cell>
          <cell r="G12">
            <v>5.1117314591076966</v>
          </cell>
        </row>
        <row r="13">
          <cell r="B13">
            <v>17.879711175388348</v>
          </cell>
          <cell r="E13">
            <v>2003</v>
          </cell>
          <cell r="G13">
            <v>17.879711175388348</v>
          </cell>
        </row>
        <row r="14">
          <cell r="B14">
            <v>19.485011883960656</v>
          </cell>
          <cell r="E14">
            <v>2004</v>
          </cell>
          <cell r="G14">
            <v>19.485011883960656</v>
          </cell>
        </row>
        <row r="15">
          <cell r="B15">
            <v>12.673695621318565</v>
          </cell>
          <cell r="E15">
            <v>2005</v>
          </cell>
          <cell r="G15">
            <v>12.673695621318565</v>
          </cell>
        </row>
        <row r="16">
          <cell r="B16">
            <v>15.518436374291174</v>
          </cell>
          <cell r="E16">
            <v>2006</v>
          </cell>
          <cell r="G16">
            <v>15.518436374291174</v>
          </cell>
        </row>
        <row r="17">
          <cell r="B17">
            <v>23.560299339839741</v>
          </cell>
          <cell r="E17">
            <v>2007</v>
          </cell>
          <cell r="F17">
            <v>23.560299339839741</v>
          </cell>
          <cell r="G17">
            <v>23.560299339839741</v>
          </cell>
          <cell r="H17">
            <v>23.560299339839741</v>
          </cell>
        </row>
        <row r="18">
          <cell r="E18">
            <v>2008</v>
          </cell>
          <cell r="F18">
            <v>23.990769409690046</v>
          </cell>
          <cell r="G18">
            <v>23.990769409690046</v>
          </cell>
          <cell r="H18">
            <v>23.990769409690046</v>
          </cell>
        </row>
        <row r="19">
          <cell r="E19">
            <v>2009</v>
          </cell>
          <cell r="F19">
            <v>19.571692722265666</v>
          </cell>
          <cell r="G19">
            <v>19.571692722265666</v>
          </cell>
          <cell r="H19">
            <v>24.806384490225771</v>
          </cell>
        </row>
        <row r="20">
          <cell r="E20">
            <v>2010</v>
          </cell>
          <cell r="F20">
            <v>8.6368567014760202</v>
          </cell>
          <cell r="G20">
            <v>14.13685670147602</v>
          </cell>
          <cell r="H20">
            <v>25.621999570761496</v>
          </cell>
        </row>
        <row r="21">
          <cell r="E21">
            <v>2011</v>
          </cell>
          <cell r="F21">
            <v>8.0838621509944346</v>
          </cell>
          <cell r="G21">
            <v>15.707618557195566</v>
          </cell>
          <cell r="H21">
            <v>26.398817674513012</v>
          </cell>
        </row>
        <row r="22">
          <cell r="E22">
            <v>2012</v>
          </cell>
          <cell r="F22">
            <v>7.5662743443586828</v>
          </cell>
          <cell r="G22">
            <v>15.184031271955718</v>
          </cell>
          <cell r="H22">
            <v>27.199187662443183</v>
          </cell>
        </row>
        <row r="23">
          <cell r="E23">
            <v>2013</v>
          </cell>
          <cell r="F23">
            <v>7.0818262836233545</v>
          </cell>
          <cell r="G23">
            <v>14.660443986715869</v>
          </cell>
          <cell r="H23">
            <v>28.02382359006344</v>
          </cell>
        </row>
        <row r="24">
          <cell r="E24">
            <v>2014</v>
          </cell>
          <cell r="F24">
            <v>6.6283961205836341</v>
          </cell>
          <cell r="G24">
            <v>14.136856701476013</v>
          </cell>
          <cell r="H24">
            <v>28.873461161907841</v>
          </cell>
        </row>
        <row r="25">
          <cell r="E25">
            <v>2015</v>
          </cell>
          <cell r="F25">
            <v>6.2039978632303994</v>
          </cell>
          <cell r="G25">
            <v>13.089682130996316</v>
          </cell>
          <cell r="H25">
            <v>29.748858387896853</v>
          </cell>
        </row>
        <row r="26">
          <cell r="E26">
            <v>2016</v>
          </cell>
          <cell r="F26">
            <v>5.8067726772458386</v>
          </cell>
          <cell r="G26">
            <v>13.29911704509226</v>
          </cell>
          <cell r="H26">
            <v>30.650796259601048</v>
          </cell>
        </row>
        <row r="27">
          <cell r="E27">
            <v>2017</v>
          </cell>
          <cell r="F27">
            <v>5.4349807444407539</v>
          </cell>
          <cell r="G27">
            <v>13.508551959188203</v>
          </cell>
          <cell r="H27">
            <v>31.580079447008021</v>
          </cell>
        </row>
        <row r="28">
          <cell r="E28">
            <v>2018</v>
          </cell>
          <cell r="F28">
            <v>5.0869936424740798</v>
          </cell>
          <cell r="G28">
            <v>13.194399588044277</v>
          </cell>
          <cell r="H28">
            <v>32.537537016414184</v>
          </cell>
        </row>
        <row r="29">
          <cell r="E29">
            <v>2019</v>
          </cell>
          <cell r="F29">
            <v>4.7612872124783285</v>
          </cell>
          <cell r="G29">
            <v>13.403834502140214</v>
          </cell>
          <cell r="H29">
            <v>33.524023170081868</v>
          </cell>
        </row>
        <row r="30">
          <cell r="E30">
            <v>2020</v>
          </cell>
          <cell r="F30">
            <v>4.4564348833516689</v>
          </cell>
          <cell r="G30">
            <v>13.089682130996309</v>
          </cell>
          <cell r="H30">
            <v>34.540418008321666</v>
          </cell>
        </row>
        <row r="31">
          <cell r="E31">
            <v>2021</v>
          </cell>
          <cell r="F31">
            <v>4.4564348833516689</v>
          </cell>
          <cell r="G31">
            <v>13.082923131706302</v>
          </cell>
          <cell r="H31">
            <v>35.930202885512159</v>
          </cell>
        </row>
        <row r="32">
          <cell r="E32">
            <v>2022</v>
          </cell>
          <cell r="F32">
            <v>4.4564348833516689</v>
          </cell>
          <cell r="G32">
            <v>13.07377338022318</v>
          </cell>
          <cell r="H32">
            <v>37.36668156513511</v>
          </cell>
        </row>
        <row r="33">
          <cell r="E33">
            <v>2023</v>
          </cell>
          <cell r="F33">
            <v>4.4564348833516689</v>
          </cell>
          <cell r="G33">
            <v>13.062171513420239</v>
          </cell>
          <cell r="H33">
            <v>38.851330671236681</v>
          </cell>
        </row>
        <row r="34">
          <cell r="E34">
            <v>2024</v>
          </cell>
          <cell r="F34">
            <v>4.4564348833516689</v>
          </cell>
          <cell r="G34">
            <v>13.048054968208632</v>
          </cell>
          <cell r="H34">
            <v>40.385671807235312</v>
          </cell>
        </row>
        <row r="35">
          <cell r="E35">
            <v>2025</v>
          </cell>
          <cell r="F35">
            <v>4.4564348833516689</v>
          </cell>
          <cell r="G35">
            <v>13.031359960543469</v>
          </cell>
          <cell r="H35">
            <v>41.971272892071156</v>
          </cell>
        </row>
        <row r="36">
          <cell r="E36">
            <v>2026</v>
          </cell>
          <cell r="F36">
            <v>4.4564348833516689</v>
          </cell>
          <cell r="G36">
            <v>13.012021464084057</v>
          </cell>
          <cell r="H36">
            <v>43.60974953534938</v>
          </cell>
        </row>
        <row r="37">
          <cell r="E37">
            <v>2027</v>
          </cell>
          <cell r="F37">
            <v>4.4564348833516689</v>
          </cell>
          <cell r="G37">
            <v>12.989973188502617</v>
          </cell>
          <cell r="H37">
            <v>45.302766452600594</v>
          </cell>
        </row>
        <row r="38">
          <cell r="E38">
            <v>2028</v>
          </cell>
          <cell r="F38">
            <v>4.4564348833516689</v>
          </cell>
          <cell r="G38">
            <v>12.965147557436083</v>
          </cell>
          <cell r="H38">
            <v>47.052038921813576</v>
          </cell>
        </row>
        <row r="39">
          <cell r="E39">
            <v>2029</v>
          </cell>
          <cell r="F39">
            <v>4.4564348833516689</v>
          </cell>
          <cell r="G39">
            <v>12.937475686075175</v>
          </cell>
          <cell r="H39">
            <v>48.859334282428861</v>
          </cell>
        </row>
        <row r="40">
          <cell r="E40">
            <v>2030</v>
          </cell>
          <cell r="F40">
            <v>4.4564348833516689</v>
          </cell>
          <cell r="G40">
            <v>12.906887358385219</v>
          </cell>
          <cell r="H40">
            <v>50.726473478015009</v>
          </cell>
        </row>
        <row r="41">
          <cell r="E41">
            <v>2031</v>
          </cell>
          <cell r="F41">
            <v>4.4564348833516689</v>
          </cell>
          <cell r="G41">
            <v>12.873311003952438</v>
          </cell>
          <cell r="H41">
            <v>52.655332643885004</v>
          </cell>
        </row>
        <row r="42">
          <cell r="E42">
            <v>2032</v>
          </cell>
          <cell r="F42">
            <v>4.4564348833516689</v>
          </cell>
          <cell r="G42">
            <v>12.836673674450424</v>
          </cell>
          <cell r="H42">
            <v>54.647844740944976</v>
          </cell>
        </row>
        <row r="43">
          <cell r="E43">
            <v>2033</v>
          </cell>
          <cell r="F43">
            <v>4.4564348833516689</v>
          </cell>
          <cell r="G43">
            <v>12.796901019720039</v>
          </cell>
          <cell r="H43">
            <v>56.706001237105838</v>
          </cell>
        </row>
        <row r="44">
          <cell r="E44">
            <v>2034</v>
          </cell>
          <cell r="F44">
            <v>4.4564348833516689</v>
          </cell>
          <cell r="G44">
            <v>12.75391726345724</v>
          </cell>
          <cell r="H44">
            <v>58.831853837624578</v>
          </cell>
        </row>
        <row r="45">
          <cell r="E45">
            <v>2035</v>
          </cell>
          <cell r="F45">
            <v>4.4564348833516689</v>
          </cell>
          <cell r="G45">
            <v>12.707645178502332</v>
          </cell>
          <cell r="H45">
            <v>61.027516265781841</v>
          </cell>
        </row>
        <row r="46">
          <cell r="E46">
            <v>2036</v>
          </cell>
          <cell r="F46">
            <v>4.4564348833516689</v>
          </cell>
          <cell r="G46">
            <v>12.658006061724237</v>
          </cell>
          <cell r="H46">
            <v>63.295166095343049</v>
          </cell>
        </row>
        <row r="47">
          <cell r="E47">
            <v>2037</v>
          </cell>
          <cell r="F47">
            <v>4.4564348833516689</v>
          </cell>
          <cell r="G47">
            <v>12.604919708493682</v>
          </cell>
          <cell r="H47">
            <v>65.637046636290179</v>
          </cell>
        </row>
        <row r="51">
          <cell r="D51" t="str">
            <v xml:space="preserve">Fuente : SENER, Escenarios macroeconómicos y de precios de combustibles de largo plazo 2008-2037, 19 de febrero 2008 </v>
          </cell>
        </row>
        <row r="53">
          <cell r="D53">
            <v>42</v>
          </cell>
        </row>
      </sheetData>
      <sheetData sheetId="19">
        <row r="2">
          <cell r="D2" t="str">
            <v>Escenario de Precios de Combustibles  2008 - 2037</v>
          </cell>
          <cell r="M2" t="str">
            <v xml:space="preserve">Anexo 5  -  Fletes de Carbón Importado </v>
          </cell>
        </row>
        <row r="5">
          <cell r="D5" t="str">
            <v xml:space="preserve">FLETE MARÍTIMO IMPLÍCITO DEL CARBÓN IMPORTADO </v>
          </cell>
        </row>
        <row r="6">
          <cell r="D6" t="str">
            <v>Bolivar, Colombia  a  Altamira, México</v>
          </cell>
        </row>
        <row r="7">
          <cell r="D7" t="str">
            <v>( Escenarios )</v>
          </cell>
        </row>
        <row r="8">
          <cell r="E8" t="str">
            <v>Año</v>
          </cell>
          <cell r="F8" t="str">
            <v>Bajo</v>
          </cell>
          <cell r="G8" t="str">
            <v>Referencia</v>
          </cell>
          <cell r="H8" t="str">
            <v>Alto</v>
          </cell>
        </row>
        <row r="9">
          <cell r="F9" t="str">
            <v>Dólares del 2008 por tonelada métrica</v>
          </cell>
        </row>
        <row r="11">
          <cell r="E11">
            <v>2002</v>
          </cell>
        </row>
        <row r="12">
          <cell r="E12">
            <v>2003</v>
          </cell>
        </row>
        <row r="13">
          <cell r="E13">
            <v>2004</v>
          </cell>
        </row>
        <row r="14">
          <cell r="E14">
            <v>2005</v>
          </cell>
        </row>
        <row r="15">
          <cell r="E15">
            <v>2006</v>
          </cell>
        </row>
        <row r="16">
          <cell r="E16">
            <v>2007</v>
          </cell>
          <cell r="F16">
            <v>18.459931464279112</v>
          </cell>
          <cell r="G16">
            <v>18.459931464279112</v>
          </cell>
          <cell r="H16">
            <v>18.459931464279112</v>
          </cell>
        </row>
        <row r="17">
          <cell r="E17">
            <v>2008</v>
          </cell>
          <cell r="F17">
            <v>22.388592316856091</v>
          </cell>
          <cell r="G17">
            <v>22.388592316856091</v>
          </cell>
          <cell r="H17">
            <v>22.388592316856091</v>
          </cell>
        </row>
        <row r="18">
          <cell r="E18">
            <v>2009</v>
          </cell>
          <cell r="F18">
            <v>20.796886969726941</v>
          </cell>
          <cell r="G18">
            <v>20.796886969726941</v>
          </cell>
          <cell r="H18">
            <v>23.595141593415697</v>
          </cell>
        </row>
        <row r="19">
          <cell r="E19">
            <v>2010</v>
          </cell>
          <cell r="F19">
            <v>9.1604439867158618</v>
          </cell>
          <cell r="G19">
            <v>14.660443986715862</v>
          </cell>
          <cell r="H19">
            <v>24.801690869975303</v>
          </cell>
        </row>
        <row r="20">
          <cell r="E20">
            <v>2011</v>
          </cell>
          <cell r="F20">
            <v>8.7848916197909652</v>
          </cell>
          <cell r="G20">
            <v>15.707618557195566</v>
          </cell>
          <cell r="H20">
            <v>25.751191525414928</v>
          </cell>
        </row>
        <row r="21">
          <cell r="E21">
            <v>2012</v>
          </cell>
          <cell r="F21">
            <v>8.4247358406851127</v>
          </cell>
          <cell r="G21">
            <v>15.184031271955718</v>
          </cell>
          <cell r="H21">
            <v>26.737042585325227</v>
          </cell>
        </row>
        <row r="22">
          <cell r="E22">
            <v>2013</v>
          </cell>
          <cell r="F22">
            <v>8.0793454327229544</v>
          </cell>
          <cell r="G22">
            <v>14.660443986715869</v>
          </cell>
          <cell r="H22">
            <v>27.76063567792427</v>
          </cell>
        </row>
        <row r="23">
          <cell r="E23">
            <v>2014</v>
          </cell>
          <cell r="F23">
            <v>7.7481150573325186</v>
          </cell>
          <cell r="G23">
            <v>14.136856701476013</v>
          </cell>
          <cell r="H23">
            <v>28.82341570811646</v>
          </cell>
        </row>
        <row r="24">
          <cell r="E24">
            <v>2015</v>
          </cell>
          <cell r="F24">
            <v>7.4304641931159621</v>
          </cell>
          <cell r="G24">
            <v>13.613269416236164</v>
          </cell>
          <cell r="H24">
            <v>29.926882897121569</v>
          </cell>
        </row>
        <row r="25">
          <cell r="E25">
            <v>2016</v>
          </cell>
          <cell r="F25">
            <v>7.1258361184154229</v>
          </cell>
          <cell r="G25">
            <v>13.822704330332122</v>
          </cell>
          <cell r="H25">
            <v>31.072594900188324</v>
          </cell>
        </row>
        <row r="26">
          <cell r="E26">
            <v>2017</v>
          </cell>
          <cell r="F26">
            <v>6.8336969355908082</v>
          </cell>
          <cell r="G26">
            <v>14.032139244428052</v>
          </cell>
          <cell r="H26">
            <v>32.262169005381907</v>
          </cell>
        </row>
        <row r="27">
          <cell r="E27">
            <v>2018</v>
          </cell>
          <cell r="F27">
            <v>6.5535346352994415</v>
          </cell>
          <cell r="G27">
            <v>14.241574158523981</v>
          </cell>
          <cell r="H27">
            <v>33.497284416549213</v>
          </cell>
        </row>
        <row r="28">
          <cell r="E28">
            <v>2019</v>
          </cell>
          <cell r="F28">
            <v>6.2848581991375996</v>
          </cell>
          <cell r="G28">
            <v>14.451009072619918</v>
          </cell>
          <cell r="H28">
            <v>34.779684623684474</v>
          </cell>
        </row>
        <row r="29">
          <cell r="E29">
            <v>2020</v>
          </cell>
          <cell r="F29">
            <v>6.027196739071222</v>
          </cell>
          <cell r="G29">
            <v>14.660443986715862</v>
          </cell>
          <cell r="H29">
            <v>36.111179864041205</v>
          </cell>
        </row>
        <row r="30">
          <cell r="E30">
            <v>2021</v>
          </cell>
          <cell r="F30">
            <v>6.027196739071222</v>
          </cell>
          <cell r="G30">
            <v>14.878809996034271</v>
          </cell>
          <cell r="H30">
            <v>37.500964741231698</v>
          </cell>
        </row>
        <row r="31">
          <cell r="E31">
            <v>2022</v>
          </cell>
          <cell r="F31">
            <v>6.027196739071222</v>
          </cell>
          <cell r="G31">
            <v>15.100247695550479</v>
          </cell>
          <cell r="H31">
            <v>38.937443420854649</v>
          </cell>
        </row>
        <row r="32">
          <cell r="E32">
            <v>2023</v>
          </cell>
          <cell r="F32">
            <v>6.027196739071222</v>
          </cell>
          <cell r="G32">
            <v>15.324798728458923</v>
          </cell>
          <cell r="H32">
            <v>40.42209252695622</v>
          </cell>
        </row>
        <row r="33">
          <cell r="E33">
            <v>2024</v>
          </cell>
          <cell r="F33">
            <v>6.027196739071222</v>
          </cell>
          <cell r="G33">
            <v>15.552505288168028</v>
          </cell>
          <cell r="H33">
            <v>41.956433662954851</v>
          </cell>
        </row>
        <row r="34">
          <cell r="E34">
            <v>2025</v>
          </cell>
          <cell r="F34">
            <v>6.027196739071222</v>
          </cell>
          <cell r="G34">
            <v>15.783410125433484</v>
          </cell>
          <cell r="H34">
            <v>43.542034747790694</v>
          </cell>
        </row>
        <row r="35">
          <cell r="E35">
            <v>2026</v>
          </cell>
          <cell r="F35">
            <v>6.027196739071222</v>
          </cell>
          <cell r="G35">
            <v>16.017556555582743</v>
          </cell>
          <cell r="H35">
            <v>45.180511391068919</v>
          </cell>
        </row>
        <row r="36">
          <cell r="E36">
            <v>2027</v>
          </cell>
          <cell r="F36">
            <v>6.027196739071222</v>
          </cell>
          <cell r="G36">
            <v>16.254988465831822</v>
          </cell>
          <cell r="H36">
            <v>46.873528308320132</v>
          </cell>
        </row>
        <row r="37">
          <cell r="E37">
            <v>2028</v>
          </cell>
          <cell r="F37">
            <v>6.027196739071222</v>
          </cell>
          <cell r="G37">
            <v>16.495750322695457</v>
          </cell>
          <cell r="H37">
            <v>48.622800777533115</v>
          </cell>
        </row>
        <row r="38">
          <cell r="E38">
            <v>2029</v>
          </cell>
          <cell r="F38">
            <v>6.027196739071222</v>
          </cell>
          <cell r="G38">
            <v>16.73988717949203</v>
          </cell>
          <cell r="H38">
            <v>50.4300961381484</v>
          </cell>
        </row>
        <row r="39">
          <cell r="E39">
            <v>2030</v>
          </cell>
          <cell r="F39">
            <v>6.027196739071222</v>
          </cell>
          <cell r="G39">
            <v>16.987444683944275</v>
          </cell>
          <cell r="H39">
            <v>52.297235333734548</v>
          </cell>
        </row>
        <row r="40">
          <cell r="E40">
            <v>2031</v>
          </cell>
          <cell r="F40">
            <v>6.027196739071222</v>
          </cell>
          <cell r="G40">
            <v>17.238469085877043</v>
          </cell>
          <cell r="H40">
            <v>54.226094499604542</v>
          </cell>
        </row>
        <row r="41">
          <cell r="E41">
            <v>2032</v>
          </cell>
          <cell r="F41">
            <v>6.027196739071222</v>
          </cell>
          <cell r="G41">
            <v>17.493007245013402</v>
          </cell>
          <cell r="H41">
            <v>56.218606596664515</v>
          </cell>
        </row>
        <row r="42">
          <cell r="E42">
            <v>2033</v>
          </cell>
          <cell r="F42">
            <v>6.027196739071222</v>
          </cell>
          <cell r="G42">
            <v>17.751106638870098</v>
          </cell>
          <cell r="H42">
            <v>58.276763092825377</v>
          </cell>
        </row>
        <row r="43">
          <cell r="E43">
            <v>2034</v>
          </cell>
          <cell r="F43">
            <v>6.027196739071222</v>
          </cell>
          <cell r="G43">
            <v>18.012815370754026</v>
          </cell>
          <cell r="H43">
            <v>60.402615693344117</v>
          </cell>
        </row>
        <row r="44">
          <cell r="E44">
            <v>2035</v>
          </cell>
          <cell r="F44">
            <v>6.027196739071222</v>
          </cell>
          <cell r="G44">
            <v>18.278182177860572</v>
          </cell>
          <cell r="H44">
            <v>62.59827812150138</v>
          </cell>
        </row>
        <row r="45">
          <cell r="E45">
            <v>2036</v>
          </cell>
          <cell r="F45">
            <v>6.027196739071222</v>
          </cell>
          <cell r="G45">
            <v>18.547256439475305</v>
          </cell>
          <cell r="H45">
            <v>64.865927951062588</v>
          </cell>
        </row>
        <row r="46">
          <cell r="E46">
            <v>2037</v>
          </cell>
          <cell r="F46">
            <v>6.027196739071222</v>
          </cell>
          <cell r="G46">
            <v>18.820088185280341</v>
          </cell>
          <cell r="H46">
            <v>67.207808492009704</v>
          </cell>
        </row>
        <row r="50">
          <cell r="D50" t="str">
            <v xml:space="preserve">Fuente : SENER, Escenarios macroeconómicos y de precios de combustibles de largo plazo 2008-2037, 19 de febrero 2008 </v>
          </cell>
        </row>
        <row r="52">
          <cell r="D52">
            <v>43</v>
          </cell>
        </row>
      </sheetData>
      <sheetData sheetId="20">
        <row r="2">
          <cell r="C2" t="str">
            <v>Escenario de Precios de Combustibles  2008 - 2037</v>
          </cell>
          <cell r="O2" t="str">
            <v>Anexo 6  -  Elementos Básicos sobre el Gas Natural Licuado</v>
          </cell>
        </row>
        <row r="5">
          <cell r="F5" t="str">
            <v>BASES PARA EL CÁLCULO DE LOS PRECIOS DESTINO Y ORIGEN  DEL GAS NATURAL LICUADO IMPORTADO</v>
          </cell>
        </row>
        <row r="10">
          <cell r="F10" t="str">
            <v xml:space="preserve">Precio destino </v>
          </cell>
          <cell r="H10" t="str">
            <v xml:space="preserve">Precio origen </v>
          </cell>
          <cell r="J10" t="str">
            <v xml:space="preserve">Tfas. de transp. (Ship) </v>
          </cell>
          <cell r="N10" t="str">
            <v>Resumen de precio de origen x planta</v>
          </cell>
        </row>
        <row r="11">
          <cell r="F11" t="str">
            <v>( Dll.'08/MMBtu)</v>
          </cell>
          <cell r="H11" t="str">
            <v>(Dll.'08/MMBtu)</v>
          </cell>
          <cell r="J11" t="str">
            <v>(Dll.'08/MMBtu)</v>
          </cell>
          <cell r="N11" t="str">
            <v>( Dll.'08 / MMBtu)</v>
          </cell>
        </row>
        <row r="12">
          <cell r="F12" t="str">
            <v>Planta</v>
          </cell>
          <cell r="G12" t="str">
            <v>Fórmula (F)</v>
          </cell>
          <cell r="H12" t="str">
            <v xml:space="preserve">Argelia </v>
          </cell>
          <cell r="I12" t="str">
            <v>Trinidad y Tobago</v>
          </cell>
          <cell r="J12" t="str">
            <v>Argelia</v>
          </cell>
          <cell r="K12" t="str">
            <v>Trinidad y Tobago</v>
          </cell>
          <cell r="O12" t="str">
            <v>Argelia</v>
          </cell>
          <cell r="P12" t="str">
            <v>Trinidad y Tobago</v>
          </cell>
        </row>
        <row r="13">
          <cell r="F13" t="str">
            <v>Altamira</v>
          </cell>
          <cell r="G13" t="str">
            <v>H H + 0.1799</v>
          </cell>
          <cell r="J13">
            <v>0.85199999999999998</v>
          </cell>
          <cell r="K13">
            <v>0.435</v>
          </cell>
          <cell r="N13" t="str">
            <v>HH</v>
          </cell>
          <cell r="O13">
            <v>-1.6221000000000001</v>
          </cell>
          <cell r="P13">
            <v>-1.2051000000000001</v>
          </cell>
        </row>
        <row r="14">
          <cell r="F14" t="str">
            <v>Ensenada</v>
          </cell>
          <cell r="G14" t="str">
            <v>So - 0.096</v>
          </cell>
          <cell r="H14" t="str">
            <v>F- Regasif.- Ship - Lf</v>
          </cell>
          <cell r="J14">
            <v>1.8120000000000001</v>
          </cell>
          <cell r="K14">
            <v>1.619</v>
          </cell>
          <cell r="N14" t="str">
            <v>So</v>
          </cell>
          <cell r="O14">
            <v>-2.7120000000000002</v>
          </cell>
          <cell r="P14">
            <v>-2.5189999999999997</v>
          </cell>
        </row>
        <row r="15">
          <cell r="F15" t="str">
            <v>Manzanillo</v>
          </cell>
          <cell r="G15" t="str">
            <v>0.91 (HH) - 0.03 + Regasif.</v>
          </cell>
          <cell r="J15">
            <v>1.7450000000000001</v>
          </cell>
          <cell r="K15">
            <v>1.552</v>
          </cell>
          <cell r="N15" t="str">
            <v>0.91 (HH)</v>
          </cell>
          <cell r="O15">
            <v>-2.1750000000000003</v>
          </cell>
          <cell r="P15">
            <v>-1.9820000000000002</v>
          </cell>
        </row>
        <row r="22">
          <cell r="E22" t="str">
            <v>Consideraciones:</v>
          </cell>
        </row>
        <row r="23">
          <cell r="E23" t="str">
            <v>H H = Para el índice NYMEX Henry Hub se utilizó la curva de Escenario Medio enviada por corporativo.</v>
          </cell>
        </row>
        <row r="24">
          <cell r="E24" t="str">
            <v>F  = Fórmula (F) = Precio destino</v>
          </cell>
        </row>
        <row r="25">
          <cell r="E25" t="str">
            <v>So = Referencia del Sur de California(SoCal) calculada en el escenario a 30 años</v>
          </cell>
        </row>
        <row r="26">
          <cell r="E26" t="str">
            <v>Regasif. = Costo de regasificación del gas natural licuado Altamira  0.55    Dlls.' 08/MMBtu</v>
          </cell>
        </row>
        <row r="27">
          <cell r="E27" t="str">
            <v>Regasif. = Costo de regasificación del gas natural licuado Manzanillo y Ensenada  0.40   Dlls.' 08/MMBtu</v>
          </cell>
        </row>
        <row r="28">
          <cell r="E28" t="str">
            <v>Ship = Costo de transportación del origen al destino ponderado por tipo de barco en  Dlls.' 08/MMBtu</v>
          </cell>
        </row>
        <row r="29">
          <cell r="E29" t="str">
            <v>Lf = Costo de licuefacción del gas natural (0.40  Dlls.' 08/MMBtu)</v>
          </cell>
        </row>
        <row r="32">
          <cell r="C32" t="str">
            <v xml:space="preserve">Fuente : SENER, Escenarios macroeconómicos y de precios de combustibles de largo plazo 2008-2037, 19 de febrero 2008 </v>
          </cell>
        </row>
        <row r="34">
          <cell r="C34">
            <v>44</v>
          </cell>
        </row>
      </sheetData>
      <sheetData sheetId="21">
        <row r="2">
          <cell r="C2" t="str">
            <v>Escenario de Precios de Combustibles  2008 - 2037</v>
          </cell>
          <cell r="M2" t="str">
            <v>Anexo 6  -  Elementos Básicos sobre el Gas Natural Licuado</v>
          </cell>
        </row>
        <row r="5">
          <cell r="E5" t="str">
            <v>PRECIOS DE DESTINO Y ORIGEN DEL GAS NATURAL LICUADO IMPORTADO   2008 - 2037</v>
          </cell>
        </row>
        <row r="6">
          <cell r="E6" t="str">
            <v>( Escenario de Planeación )</v>
          </cell>
        </row>
        <row r="8">
          <cell r="F8" t="str">
            <v>Precio destino ( Dlls.'08 / MMBtu )</v>
          </cell>
          <cell r="M8" t="str">
            <v>Precio origen ( Dlls.'08 / MMBtu )</v>
          </cell>
        </row>
        <row r="9">
          <cell r="F9" t="str">
            <v>Altamira Gasoducto</v>
          </cell>
          <cell r="G9" t="str">
            <v xml:space="preserve">Ensenada </v>
          </cell>
          <cell r="H9" t="str">
            <v>Manzanillo Ex Ship</v>
          </cell>
          <cell r="I9" t="str">
            <v>Manzanillo Gasoducto</v>
          </cell>
          <cell r="J9" t="str">
            <v>Manzanillo Central</v>
          </cell>
          <cell r="K9" t="str">
            <v>Guadalajara Central</v>
          </cell>
          <cell r="L9" t="str">
            <v>Ensenada (La Jovita) Central</v>
          </cell>
          <cell r="M9" t="str">
            <v>Altamira</v>
          </cell>
          <cell r="O9" t="str">
            <v>Ensenada</v>
          </cell>
          <cell r="Q9" t="str">
            <v>Manzanillo</v>
          </cell>
        </row>
        <row r="10">
          <cell r="E10" t="str">
            <v>Año</v>
          </cell>
          <cell r="G10" t="str">
            <v>Gasoducto</v>
          </cell>
        </row>
        <row r="11">
          <cell r="F11" t="str">
            <v>(Salida Regasif.)</v>
          </cell>
          <cell r="G11" t="str">
            <v>(Salida Regasif.)</v>
          </cell>
          <cell r="H11" t="str">
            <v>(Entregado Sobre Buque)</v>
          </cell>
          <cell r="I11" t="str">
            <v>(Salida Regasif.)</v>
          </cell>
          <cell r="M11" t="str">
            <v>Argelia</v>
          </cell>
          <cell r="N11" t="str">
            <v>Trinidad y Tobago</v>
          </cell>
          <cell r="O11" t="str">
            <v>Argelia</v>
          </cell>
          <cell r="P11" t="str">
            <v>Trinidad y Tobago</v>
          </cell>
          <cell r="Q11" t="str">
            <v>Argelia</v>
          </cell>
          <cell r="R11" t="str">
            <v>Trinidad y Tobago</v>
          </cell>
        </row>
        <row r="12">
          <cell r="I12" t="str">
            <v xml:space="preserve"> Regasif.=0.40 </v>
          </cell>
          <cell r="J12" t="str">
            <v xml:space="preserve">Flete Central=0.10 </v>
          </cell>
          <cell r="K12" t="str">
            <v xml:space="preserve">Flete Central= 0.625 </v>
          </cell>
          <cell r="L12" t="str">
            <v xml:space="preserve">Flete Central=0.00 </v>
          </cell>
        </row>
        <row r="13">
          <cell r="E13">
            <v>2008</v>
          </cell>
          <cell r="F13">
            <v>8.5289000000000001</v>
          </cell>
          <cell r="G13">
            <v>7.7761318824999996</v>
          </cell>
          <cell r="H13">
            <v>7.56759</v>
          </cell>
          <cell r="I13">
            <v>7.9675900000000004</v>
          </cell>
          <cell r="J13">
            <v>8.0675900000000009</v>
          </cell>
          <cell r="K13">
            <v>8.5925900000000013</v>
          </cell>
          <cell r="L13">
            <v>7.7761318824999996</v>
          </cell>
          <cell r="M13">
            <v>6.7268999999999997</v>
          </cell>
          <cell r="N13">
            <v>7.1439000000000004</v>
          </cell>
          <cell r="O13">
            <v>5.1601318824999991</v>
          </cell>
          <cell r="P13">
            <v>5.3531318824999996</v>
          </cell>
          <cell r="Q13">
            <v>5.4225899999999996</v>
          </cell>
          <cell r="R13">
            <v>5.6155899999999992</v>
          </cell>
        </row>
        <row r="14">
          <cell r="E14">
            <v>2009</v>
          </cell>
          <cell r="F14">
            <v>7.6649000000000003</v>
          </cell>
          <cell r="G14">
            <v>6.8785052824999973</v>
          </cell>
          <cell r="H14">
            <v>6.7813500000000007</v>
          </cell>
          <cell r="I14">
            <v>7.181350000000001</v>
          </cell>
          <cell r="J14">
            <v>7.2813500000000007</v>
          </cell>
          <cell r="K14">
            <v>7.806350000000001</v>
          </cell>
          <cell r="L14">
            <v>6.8785052824999973</v>
          </cell>
          <cell r="M14">
            <v>5.8628999999999998</v>
          </cell>
          <cell r="N14">
            <v>6.2799000000000005</v>
          </cell>
          <cell r="O14">
            <v>4.2625052824999967</v>
          </cell>
          <cell r="P14">
            <v>4.4555052824999972</v>
          </cell>
          <cell r="Q14">
            <v>4.6363500000000002</v>
          </cell>
          <cell r="R14">
            <v>4.8293499999999998</v>
          </cell>
        </row>
        <row r="15">
          <cell r="E15">
            <v>2010</v>
          </cell>
          <cell r="F15">
            <v>7.4528999999999996</v>
          </cell>
          <cell r="G15">
            <v>6.6861995333333306</v>
          </cell>
          <cell r="H15">
            <v>6.5884299999999998</v>
          </cell>
          <cell r="I15">
            <v>6.9884300000000001</v>
          </cell>
          <cell r="J15">
            <v>7.0884299999999998</v>
          </cell>
          <cell r="K15">
            <v>7.6134300000000001</v>
          </cell>
          <cell r="L15">
            <v>6.6861995333333306</v>
          </cell>
          <cell r="M15">
            <v>5.6508999999999991</v>
          </cell>
          <cell r="N15">
            <v>6.0678999999999998</v>
          </cell>
          <cell r="O15">
            <v>4.0701995333333301</v>
          </cell>
          <cell r="P15">
            <v>4.2631995333333306</v>
          </cell>
          <cell r="Q15">
            <v>4.4434299999999993</v>
          </cell>
          <cell r="R15">
            <v>4.6364299999999989</v>
          </cell>
        </row>
        <row r="16">
          <cell r="E16">
            <v>2011</v>
          </cell>
          <cell r="F16">
            <v>7.2408999999999999</v>
          </cell>
          <cell r="G16">
            <v>6.5291116458333347</v>
          </cell>
          <cell r="H16">
            <v>6.3955099999999998</v>
          </cell>
          <cell r="I16">
            <v>6.7955100000000002</v>
          </cell>
          <cell r="J16">
            <v>6.8955099999999998</v>
          </cell>
          <cell r="K16">
            <v>7.4205100000000002</v>
          </cell>
          <cell r="L16">
            <v>6.5291116458333347</v>
          </cell>
          <cell r="M16">
            <v>5.4388999999999994</v>
          </cell>
          <cell r="N16">
            <v>5.8559000000000001</v>
          </cell>
          <cell r="O16">
            <v>3.9131116458333346</v>
          </cell>
          <cell r="P16">
            <v>4.1061116458333347</v>
          </cell>
          <cell r="Q16">
            <v>4.2505099999999993</v>
          </cell>
          <cell r="R16">
            <v>4.4435099999999998</v>
          </cell>
        </row>
        <row r="17">
          <cell r="E17">
            <v>2012</v>
          </cell>
          <cell r="F17">
            <v>7.1368999999999998</v>
          </cell>
          <cell r="G17">
            <v>6.5103790300000002</v>
          </cell>
          <cell r="H17">
            <v>6.3008699999999997</v>
          </cell>
          <cell r="I17">
            <v>6.7008700000000001</v>
          </cell>
          <cell r="J17">
            <v>6.8008699999999997</v>
          </cell>
          <cell r="K17">
            <v>7.3258700000000001</v>
          </cell>
          <cell r="L17">
            <v>6.5103790300000002</v>
          </cell>
          <cell r="M17">
            <v>5.3348999999999993</v>
          </cell>
          <cell r="N17">
            <v>5.7519</v>
          </cell>
          <cell r="O17">
            <v>3.8943790300000001</v>
          </cell>
          <cell r="P17">
            <v>4.0873790300000001</v>
          </cell>
          <cell r="Q17">
            <v>4.1558699999999993</v>
          </cell>
          <cell r="R17">
            <v>4.3488699999999998</v>
          </cell>
        </row>
        <row r="18">
          <cell r="E18">
            <v>2013</v>
          </cell>
          <cell r="F18">
            <v>7.2508999999999997</v>
          </cell>
          <cell r="G18">
            <v>6.6639053991666666</v>
          </cell>
          <cell r="H18">
            <v>6.4046099999999999</v>
          </cell>
          <cell r="I18">
            <v>6.8046100000000003</v>
          </cell>
          <cell r="J18">
            <v>6.9046099999999999</v>
          </cell>
          <cell r="K18">
            <v>7.4296100000000003</v>
          </cell>
          <cell r="L18">
            <v>6.6639053991666666</v>
          </cell>
          <cell r="M18">
            <v>5.4488999999999992</v>
          </cell>
          <cell r="N18">
            <v>5.8658999999999999</v>
          </cell>
          <cell r="O18">
            <v>4.047905399166666</v>
          </cell>
          <cell r="P18">
            <v>4.2409053991666665</v>
          </cell>
          <cell r="Q18">
            <v>4.2596099999999995</v>
          </cell>
          <cell r="R18">
            <v>4.45261</v>
          </cell>
        </row>
        <row r="19">
          <cell r="E19">
            <v>2014</v>
          </cell>
          <cell r="F19">
            <v>7.4729000000000001</v>
          </cell>
          <cell r="G19">
            <v>6.8732811033024666</v>
          </cell>
          <cell r="H19">
            <v>6.60663</v>
          </cell>
          <cell r="I19">
            <v>7.0066300000000004</v>
          </cell>
          <cell r="J19">
            <v>7.10663</v>
          </cell>
          <cell r="K19">
            <v>7.6316300000000004</v>
          </cell>
          <cell r="L19">
            <v>6.8732811033024666</v>
          </cell>
          <cell r="M19">
            <v>5.6708999999999996</v>
          </cell>
          <cell r="N19">
            <v>6.0879000000000003</v>
          </cell>
          <cell r="O19">
            <v>4.257281103302466</v>
          </cell>
          <cell r="P19">
            <v>4.4502811033024665</v>
          </cell>
          <cell r="Q19">
            <v>4.4616299999999995</v>
          </cell>
          <cell r="R19">
            <v>4.6546299999999992</v>
          </cell>
        </row>
        <row r="20">
          <cell r="E20">
            <v>2015</v>
          </cell>
          <cell r="F20">
            <v>7.4768999999999997</v>
          </cell>
          <cell r="G20">
            <v>6.8640029578489221</v>
          </cell>
          <cell r="H20">
            <v>6.6102699999999999</v>
          </cell>
          <cell r="I20">
            <v>7.0102700000000002</v>
          </cell>
          <cell r="J20">
            <v>7.1102699999999999</v>
          </cell>
          <cell r="K20">
            <v>7.6352700000000002</v>
          </cell>
          <cell r="L20">
            <v>6.8640029578489221</v>
          </cell>
          <cell r="M20">
            <v>5.6748999999999992</v>
          </cell>
          <cell r="N20">
            <v>6.0918999999999999</v>
          </cell>
          <cell r="O20">
            <v>4.2480029578489216</v>
          </cell>
          <cell r="P20">
            <v>4.4410029578489221</v>
          </cell>
          <cell r="Q20">
            <v>4.4652699999999994</v>
          </cell>
          <cell r="R20">
            <v>4.6582699999999999</v>
          </cell>
        </row>
        <row r="21">
          <cell r="E21">
            <v>2016</v>
          </cell>
          <cell r="F21">
            <v>7.6989000000000001</v>
          </cell>
          <cell r="G21">
            <v>7.0723272003268693</v>
          </cell>
          <cell r="H21">
            <v>6.81229</v>
          </cell>
          <cell r="I21">
            <v>7.2122900000000003</v>
          </cell>
          <cell r="J21">
            <v>7.31229</v>
          </cell>
          <cell r="K21">
            <v>7.8372900000000003</v>
          </cell>
          <cell r="L21">
            <v>7.0723272003268693</v>
          </cell>
          <cell r="M21">
            <v>5.8968999999999996</v>
          </cell>
          <cell r="N21">
            <v>6.3139000000000003</v>
          </cell>
          <cell r="O21">
            <v>4.4563272003268688</v>
          </cell>
          <cell r="P21">
            <v>4.6493272003268693</v>
          </cell>
          <cell r="Q21">
            <v>4.6672899999999995</v>
          </cell>
          <cell r="R21">
            <v>4.8602899999999991</v>
          </cell>
        </row>
        <row r="22">
          <cell r="E22">
            <v>2017</v>
          </cell>
          <cell r="F22">
            <v>8.0298999999999996</v>
          </cell>
          <cell r="G22">
            <v>7.3893821546117309</v>
          </cell>
          <cell r="H22">
            <v>7.1134999999999993</v>
          </cell>
          <cell r="I22">
            <v>7.5134999999999996</v>
          </cell>
          <cell r="J22">
            <v>7.6134999999999993</v>
          </cell>
          <cell r="K22">
            <v>8.1385000000000005</v>
          </cell>
          <cell r="L22">
            <v>7.3893821546117309</v>
          </cell>
          <cell r="M22">
            <v>6.2278999999999991</v>
          </cell>
          <cell r="N22">
            <v>6.6448999999999998</v>
          </cell>
          <cell r="O22">
            <v>4.7733821546117303</v>
          </cell>
          <cell r="P22">
            <v>4.9663821546117308</v>
          </cell>
          <cell r="Q22">
            <v>4.9684999999999988</v>
          </cell>
          <cell r="R22">
            <v>5.1614999999999984</v>
          </cell>
        </row>
        <row r="23">
          <cell r="E23">
            <v>2018</v>
          </cell>
          <cell r="F23">
            <v>8.2512333333333334</v>
          </cell>
          <cell r="G23">
            <v>7.5963893275192849</v>
          </cell>
          <cell r="H23">
            <v>7.3149133333333323</v>
          </cell>
          <cell r="I23">
            <v>7.7149133333333326</v>
          </cell>
          <cell r="J23">
            <v>7.8149133333333323</v>
          </cell>
          <cell r="K23">
            <v>8.3399133333333335</v>
          </cell>
          <cell r="L23">
            <v>7.5963893275192849</v>
          </cell>
          <cell r="M23">
            <v>6.449233333333332</v>
          </cell>
          <cell r="N23">
            <v>6.8662333333333327</v>
          </cell>
          <cell r="O23">
            <v>4.9803893275192843</v>
          </cell>
          <cell r="P23">
            <v>5.1733893275192848</v>
          </cell>
          <cell r="Q23">
            <v>5.1699133333333318</v>
          </cell>
          <cell r="R23">
            <v>5.3629133333333323</v>
          </cell>
        </row>
        <row r="24">
          <cell r="E24">
            <v>2019</v>
          </cell>
          <cell r="F24">
            <v>8.4725666666666672</v>
          </cell>
          <cell r="G24">
            <v>7.8033965004268389</v>
          </cell>
          <cell r="H24">
            <v>7.5163266666666653</v>
          </cell>
          <cell r="I24">
            <v>7.9163266666666656</v>
          </cell>
          <cell r="J24">
            <v>8.0163266666666662</v>
          </cell>
          <cell r="K24">
            <v>8.5413266666666665</v>
          </cell>
          <cell r="L24">
            <v>7.8033965004268389</v>
          </cell>
          <cell r="M24">
            <v>6.670566666666665</v>
          </cell>
          <cell r="N24">
            <v>7.0875666666666657</v>
          </cell>
          <cell r="O24">
            <v>5.1873965004268383</v>
          </cell>
          <cell r="P24">
            <v>5.3803965004268388</v>
          </cell>
          <cell r="Q24">
            <v>5.3713266666666648</v>
          </cell>
          <cell r="R24">
            <v>5.5643266666666662</v>
          </cell>
        </row>
        <row r="25">
          <cell r="E25">
            <v>2020</v>
          </cell>
          <cell r="F25">
            <v>8.6938999999999993</v>
          </cell>
          <cell r="G25">
            <v>8.0104036733343928</v>
          </cell>
          <cell r="H25">
            <v>7.7177399999999992</v>
          </cell>
          <cell r="I25">
            <v>8.1177399999999995</v>
          </cell>
          <cell r="J25">
            <v>8.2177399999999992</v>
          </cell>
          <cell r="K25">
            <v>8.7427399999999995</v>
          </cell>
          <cell r="L25">
            <v>8.0104036733343928</v>
          </cell>
          <cell r="M25">
            <v>6.8918999999999979</v>
          </cell>
          <cell r="N25">
            <v>7.3088999999999986</v>
          </cell>
          <cell r="O25">
            <v>5.3944036733343923</v>
          </cell>
          <cell r="P25">
            <v>5.5874036733343928</v>
          </cell>
          <cell r="Q25">
            <v>5.5727399999999987</v>
          </cell>
          <cell r="R25">
            <v>5.7657399999999992</v>
          </cell>
        </row>
        <row r="26">
          <cell r="E26">
            <v>2021</v>
          </cell>
          <cell r="F26">
            <v>8.7268999999999988</v>
          </cell>
          <cell r="G26">
            <v>8.0290200180296694</v>
          </cell>
          <cell r="H26">
            <v>7.7477699999999992</v>
          </cell>
          <cell r="I26">
            <v>8.1477699999999995</v>
          </cell>
          <cell r="J26">
            <v>8.2477699999999992</v>
          </cell>
          <cell r="K26">
            <v>8.7727699999999995</v>
          </cell>
          <cell r="L26">
            <v>8.0290200180296694</v>
          </cell>
          <cell r="M26">
            <v>6.9248999999999983</v>
          </cell>
          <cell r="N26">
            <v>7.341899999999999</v>
          </cell>
          <cell r="O26">
            <v>5.4130200180296688</v>
          </cell>
          <cell r="P26">
            <v>5.6060200180296693</v>
          </cell>
          <cell r="Q26">
            <v>5.6027699999999987</v>
          </cell>
          <cell r="R26">
            <v>5.7957699999999992</v>
          </cell>
        </row>
        <row r="27">
          <cell r="E27">
            <v>2022</v>
          </cell>
          <cell r="F27">
            <v>8.9702999999999982</v>
          </cell>
          <cell r="G27">
            <v>8.2583001611267637</v>
          </cell>
          <cell r="H27">
            <v>7.969263999999999</v>
          </cell>
          <cell r="I27">
            <v>8.3692639999999994</v>
          </cell>
          <cell r="J27">
            <v>8.469263999999999</v>
          </cell>
          <cell r="K27">
            <v>8.9942639999999994</v>
          </cell>
          <cell r="L27">
            <v>8.2583001611267637</v>
          </cell>
          <cell r="M27">
            <v>7.1682999999999977</v>
          </cell>
          <cell r="N27">
            <v>7.5852999999999984</v>
          </cell>
          <cell r="O27">
            <v>5.6423001611267631</v>
          </cell>
          <cell r="P27">
            <v>5.8353001611267636</v>
          </cell>
          <cell r="Q27">
            <v>5.8242639999999986</v>
          </cell>
          <cell r="R27">
            <v>6.0172639999999991</v>
          </cell>
        </row>
        <row r="28">
          <cell r="E28">
            <v>2023</v>
          </cell>
          <cell r="F28">
            <v>9.2136999999999976</v>
          </cell>
          <cell r="G28">
            <v>8.487580304223858</v>
          </cell>
          <cell r="H28">
            <v>8.1907579999999989</v>
          </cell>
          <cell r="I28">
            <v>8.5907579999999992</v>
          </cell>
          <cell r="J28">
            <v>8.6907579999999989</v>
          </cell>
          <cell r="K28">
            <v>9.2157579999999992</v>
          </cell>
          <cell r="L28">
            <v>8.487580304223858</v>
          </cell>
          <cell r="M28">
            <v>7.4116999999999971</v>
          </cell>
          <cell r="N28">
            <v>7.8286999999999978</v>
          </cell>
          <cell r="O28">
            <v>5.8715803042238575</v>
          </cell>
          <cell r="P28">
            <v>6.064580304223858</v>
          </cell>
          <cell r="Q28">
            <v>6.0457579999999984</v>
          </cell>
          <cell r="R28">
            <v>6.2387579999999989</v>
          </cell>
        </row>
        <row r="29">
          <cell r="E29">
            <v>2024</v>
          </cell>
          <cell r="F29">
            <v>9.457099999999997</v>
          </cell>
          <cell r="G29">
            <v>8.7168604473209523</v>
          </cell>
          <cell r="H29">
            <v>8.4122519999999987</v>
          </cell>
          <cell r="I29">
            <v>8.8122519999999991</v>
          </cell>
          <cell r="J29">
            <v>8.9122519999999987</v>
          </cell>
          <cell r="K29">
            <v>9.4372519999999991</v>
          </cell>
          <cell r="L29">
            <v>8.7168604473209523</v>
          </cell>
          <cell r="M29">
            <v>7.6550999999999965</v>
          </cell>
          <cell r="N29">
            <v>8.0720999999999972</v>
          </cell>
          <cell r="O29">
            <v>6.1008604473209518</v>
          </cell>
          <cell r="P29">
            <v>6.2938604473209523</v>
          </cell>
          <cell r="Q29">
            <v>6.2672519999999983</v>
          </cell>
          <cell r="R29">
            <v>6.4602519999999988</v>
          </cell>
        </row>
        <row r="30">
          <cell r="E30">
            <v>2025</v>
          </cell>
          <cell r="F30">
            <v>8.8589000000000002</v>
          </cell>
          <cell r="G30">
            <v>8.1034853968107754</v>
          </cell>
          <cell r="H30">
            <v>7.8678900000000001</v>
          </cell>
          <cell r="I30">
            <v>8.2678899999999995</v>
          </cell>
          <cell r="J30">
            <v>8.3678899999999992</v>
          </cell>
          <cell r="K30">
            <v>8.8928899999999995</v>
          </cell>
          <cell r="L30">
            <v>8.1034853968107754</v>
          </cell>
          <cell r="M30">
            <v>7.0568999999999988</v>
          </cell>
          <cell r="N30">
            <v>7.4738999999999995</v>
          </cell>
          <cell r="O30">
            <v>5.4874853968107749</v>
          </cell>
          <cell r="P30">
            <v>5.6804853968107754</v>
          </cell>
          <cell r="Q30">
            <v>5.7228899999999987</v>
          </cell>
          <cell r="R30">
            <v>5.9158899999999992</v>
          </cell>
        </row>
        <row r="31">
          <cell r="E31">
            <v>2026</v>
          </cell>
          <cell r="F31">
            <v>8.8864999999999998</v>
          </cell>
          <cell r="G31">
            <v>8.1181624699235559</v>
          </cell>
          <cell r="H31">
            <v>7.8930059999999997</v>
          </cell>
          <cell r="I31">
            <v>8.2930060000000001</v>
          </cell>
          <cell r="J31">
            <v>8.3930059999999997</v>
          </cell>
          <cell r="K31">
            <v>8.9180060000000001</v>
          </cell>
          <cell r="L31">
            <v>8.1181624699235559</v>
          </cell>
          <cell r="M31">
            <v>7.0844999999999985</v>
          </cell>
          <cell r="N31">
            <v>7.5014999999999992</v>
          </cell>
          <cell r="O31">
            <v>5.5021624699235554</v>
          </cell>
          <cell r="P31">
            <v>5.6951624699235559</v>
          </cell>
          <cell r="Q31">
            <v>5.7480059999999984</v>
          </cell>
          <cell r="R31">
            <v>5.9410059999999989</v>
          </cell>
        </row>
        <row r="32">
          <cell r="E32">
            <v>2027</v>
          </cell>
          <cell r="F32">
            <v>8.9140999999999995</v>
          </cell>
          <cell r="G32">
            <v>8.1328395430363365</v>
          </cell>
          <cell r="H32">
            <v>7.9181219999999994</v>
          </cell>
          <cell r="I32">
            <v>8.3181220000000007</v>
          </cell>
          <cell r="J32">
            <v>8.4181220000000003</v>
          </cell>
          <cell r="K32">
            <v>8.9431220000000007</v>
          </cell>
          <cell r="L32">
            <v>8.1328395430363365</v>
          </cell>
          <cell r="M32">
            <v>7.1120999999999981</v>
          </cell>
          <cell r="N32">
            <v>7.5290999999999988</v>
          </cell>
          <cell r="O32">
            <v>5.5168395430363359</v>
          </cell>
          <cell r="P32">
            <v>5.7098395430363365</v>
          </cell>
          <cell r="Q32">
            <v>5.7731219999999981</v>
          </cell>
          <cell r="R32">
            <v>5.9661219999999986</v>
          </cell>
        </row>
        <row r="33">
          <cell r="E33">
            <v>2028</v>
          </cell>
          <cell r="F33">
            <v>8.9416999999999991</v>
          </cell>
          <cell r="G33">
            <v>8.147516616149117</v>
          </cell>
          <cell r="H33">
            <v>7.9432379999999991</v>
          </cell>
          <cell r="I33">
            <v>8.3432380000000013</v>
          </cell>
          <cell r="J33">
            <v>8.4432380000000009</v>
          </cell>
          <cell r="K33">
            <v>8.9682380000000013</v>
          </cell>
          <cell r="L33">
            <v>8.147516616149117</v>
          </cell>
          <cell r="M33">
            <v>7.1396999999999977</v>
          </cell>
          <cell r="N33">
            <v>7.5566999999999984</v>
          </cell>
          <cell r="O33">
            <v>5.5315166161491165</v>
          </cell>
          <cell r="P33">
            <v>5.724516616149117</v>
          </cell>
          <cell r="Q33">
            <v>5.7982379999999978</v>
          </cell>
          <cell r="R33">
            <v>5.9912379999999983</v>
          </cell>
        </row>
        <row r="34">
          <cell r="E34">
            <v>2029</v>
          </cell>
          <cell r="F34">
            <v>8.9692999999999987</v>
          </cell>
          <cell r="G34">
            <v>8.1621936892618976</v>
          </cell>
          <cell r="H34">
            <v>7.9683539999999988</v>
          </cell>
          <cell r="I34">
            <v>8.3683540000000018</v>
          </cell>
          <cell r="J34">
            <v>8.4683540000000015</v>
          </cell>
          <cell r="K34">
            <v>8.9933540000000018</v>
          </cell>
          <cell r="L34">
            <v>8.1621936892618976</v>
          </cell>
          <cell r="M34">
            <v>7.1672999999999973</v>
          </cell>
          <cell r="N34">
            <v>7.584299999999998</v>
          </cell>
          <cell r="O34">
            <v>5.546193689261897</v>
          </cell>
          <cell r="P34">
            <v>5.7391936892618975</v>
          </cell>
          <cell r="Q34">
            <v>5.8233539999999975</v>
          </cell>
          <cell r="R34">
            <v>6.016353999999998</v>
          </cell>
        </row>
        <row r="35">
          <cell r="E35">
            <v>2030</v>
          </cell>
          <cell r="F35">
            <v>8.9969000000000001</v>
          </cell>
          <cell r="G35">
            <v>8.1768707623746781</v>
          </cell>
          <cell r="H35">
            <v>7.9934699999999994</v>
          </cell>
          <cell r="I35">
            <v>8.3934699999999989</v>
          </cell>
          <cell r="J35">
            <v>8.4934699999999985</v>
          </cell>
          <cell r="K35">
            <v>9.0184699999999989</v>
          </cell>
          <cell r="L35">
            <v>8.1768707623746781</v>
          </cell>
          <cell r="M35">
            <v>7.1948999999999987</v>
          </cell>
          <cell r="N35">
            <v>7.6118999999999986</v>
          </cell>
          <cell r="O35">
            <v>5.5608707623746776</v>
          </cell>
          <cell r="P35">
            <v>5.7538707623746781</v>
          </cell>
          <cell r="Q35">
            <v>5.8484699999999981</v>
          </cell>
          <cell r="R35">
            <v>6.0414699999999986</v>
          </cell>
        </row>
        <row r="36">
          <cell r="E36">
            <v>2031</v>
          </cell>
          <cell r="F36">
            <v>9.0249000000000006</v>
          </cell>
          <cell r="G36">
            <v>8.1916982988340052</v>
          </cell>
          <cell r="H36">
            <v>8.0189500000000002</v>
          </cell>
          <cell r="I36">
            <v>8.4189499999999988</v>
          </cell>
          <cell r="J36">
            <v>8.5189499999999985</v>
          </cell>
          <cell r="K36">
            <v>9.0439499999999988</v>
          </cell>
          <cell r="L36">
            <v>8.1916982988340052</v>
          </cell>
          <cell r="M36">
            <v>7.2228999999999992</v>
          </cell>
          <cell r="N36">
            <v>7.639899999999999</v>
          </cell>
          <cell r="O36">
            <v>5.5756982988340047</v>
          </cell>
          <cell r="P36">
            <v>5.7686982988340052</v>
          </cell>
          <cell r="Q36">
            <v>5.8739499999999989</v>
          </cell>
          <cell r="R36">
            <v>6.0669499999999994</v>
          </cell>
        </row>
        <row r="37">
          <cell r="E37">
            <v>2032</v>
          </cell>
          <cell r="F37">
            <v>9.0529000000000011</v>
          </cell>
          <cell r="G37">
            <v>8.2065258352933323</v>
          </cell>
          <cell r="H37">
            <v>8.0444300000000002</v>
          </cell>
          <cell r="I37">
            <v>8.4444299999999988</v>
          </cell>
          <cell r="J37">
            <v>8.5444299999999984</v>
          </cell>
          <cell r="K37">
            <v>9.0694299999999988</v>
          </cell>
          <cell r="L37">
            <v>8.2065258352933323</v>
          </cell>
          <cell r="M37">
            <v>7.2508999999999997</v>
          </cell>
          <cell r="N37">
            <v>7.6678999999999995</v>
          </cell>
          <cell r="O37">
            <v>5.5905258352933318</v>
          </cell>
          <cell r="P37">
            <v>5.7835258352933323</v>
          </cell>
          <cell r="Q37">
            <v>5.8994299999999997</v>
          </cell>
          <cell r="R37">
            <v>6.0924300000000002</v>
          </cell>
        </row>
        <row r="38">
          <cell r="E38">
            <v>2033</v>
          </cell>
          <cell r="F38">
            <v>9.0809000000000015</v>
          </cell>
          <cell r="G38">
            <v>8.2213533717526595</v>
          </cell>
          <cell r="H38">
            <v>8.0699100000000001</v>
          </cell>
          <cell r="I38">
            <v>8.4699099999999987</v>
          </cell>
          <cell r="J38">
            <v>8.5699099999999984</v>
          </cell>
          <cell r="K38">
            <v>9.0949099999999987</v>
          </cell>
          <cell r="L38">
            <v>8.2213533717526595</v>
          </cell>
          <cell r="M38">
            <v>7.2789000000000001</v>
          </cell>
          <cell r="N38">
            <v>7.6959</v>
          </cell>
          <cell r="O38">
            <v>5.6053533717526589</v>
          </cell>
          <cell r="P38">
            <v>5.7983533717526594</v>
          </cell>
          <cell r="Q38">
            <v>5.9249100000000006</v>
          </cell>
          <cell r="R38">
            <v>6.1179100000000011</v>
          </cell>
        </row>
        <row r="39">
          <cell r="E39">
            <v>2034</v>
          </cell>
          <cell r="F39">
            <v>9.108900000000002</v>
          </cell>
          <cell r="G39">
            <v>8.2361809082119866</v>
          </cell>
          <cell r="H39">
            <v>8.0953900000000001</v>
          </cell>
          <cell r="I39">
            <v>8.4953899999999987</v>
          </cell>
          <cell r="J39">
            <v>8.5953899999999983</v>
          </cell>
          <cell r="K39">
            <v>9.1203899999999987</v>
          </cell>
          <cell r="L39">
            <v>8.2361809082119866</v>
          </cell>
          <cell r="M39">
            <v>7.3069000000000006</v>
          </cell>
          <cell r="N39">
            <v>7.7239000000000004</v>
          </cell>
          <cell r="O39">
            <v>5.620180908211986</v>
          </cell>
          <cell r="P39">
            <v>5.8131809082119865</v>
          </cell>
          <cell r="Q39">
            <v>5.9503900000000014</v>
          </cell>
          <cell r="R39">
            <v>6.1433900000000019</v>
          </cell>
        </row>
        <row r="40">
          <cell r="E40">
            <v>2035</v>
          </cell>
          <cell r="F40">
            <v>9.1369000000000007</v>
          </cell>
          <cell r="G40">
            <v>8.2510084446713154</v>
          </cell>
          <cell r="H40">
            <v>8.1208700000000018</v>
          </cell>
          <cell r="I40">
            <v>8.5208700000000022</v>
          </cell>
          <cell r="J40">
            <v>8.6208700000000018</v>
          </cell>
          <cell r="K40">
            <v>9.1458700000000022</v>
          </cell>
          <cell r="L40">
            <v>8.2510084446713154</v>
          </cell>
          <cell r="M40">
            <v>7.3348999999999993</v>
          </cell>
          <cell r="N40">
            <v>7.7518999999999991</v>
          </cell>
          <cell r="O40">
            <v>5.6350084446713149</v>
          </cell>
          <cell r="P40">
            <v>5.8280084446713154</v>
          </cell>
          <cell r="Q40">
            <v>5.9758700000000013</v>
          </cell>
          <cell r="R40">
            <v>6.1688700000000019</v>
          </cell>
        </row>
        <row r="41">
          <cell r="E41">
            <v>2036</v>
          </cell>
          <cell r="F41">
            <v>9.1723999999999997</v>
          </cell>
          <cell r="G41">
            <v>8.2737051596045426</v>
          </cell>
          <cell r="H41">
            <v>8.1531750000000009</v>
          </cell>
          <cell r="I41">
            <v>8.5531750000000031</v>
          </cell>
          <cell r="J41">
            <v>8.6531750000000009</v>
          </cell>
          <cell r="K41">
            <v>9.1781750000000031</v>
          </cell>
          <cell r="L41">
            <v>8.2737051596045426</v>
          </cell>
          <cell r="M41">
            <v>7.3703999999999992</v>
          </cell>
          <cell r="N41">
            <v>7.787399999999999</v>
          </cell>
          <cell r="O41">
            <v>5.657705159604542</v>
          </cell>
          <cell r="P41">
            <v>5.8507051596045425</v>
          </cell>
          <cell r="Q41">
            <v>6.0081750000000014</v>
          </cell>
          <cell r="R41">
            <v>6.2011750000000019</v>
          </cell>
        </row>
        <row r="42">
          <cell r="E42">
            <v>2037</v>
          </cell>
          <cell r="F42">
            <v>9.2079000000000004</v>
          </cell>
          <cell r="G42">
            <v>8.2964018745377697</v>
          </cell>
          <cell r="H42">
            <v>8.1854800000000019</v>
          </cell>
          <cell r="I42">
            <v>8.5854800000000022</v>
          </cell>
          <cell r="J42">
            <v>8.6854800000000019</v>
          </cell>
          <cell r="K42">
            <v>9.2104800000000022</v>
          </cell>
          <cell r="L42">
            <v>8.2964018745377697</v>
          </cell>
          <cell r="M42">
            <v>7.405899999999999</v>
          </cell>
          <cell r="N42">
            <v>7.8228999999999989</v>
          </cell>
          <cell r="O42">
            <v>5.6804018745377691</v>
          </cell>
          <cell r="P42">
            <v>5.8734018745377696</v>
          </cell>
          <cell r="Q42">
            <v>6.0404800000000014</v>
          </cell>
          <cell r="R42">
            <v>6.2334800000000019</v>
          </cell>
        </row>
        <row r="44">
          <cell r="C44" t="str">
            <v xml:space="preserve">Fuente : SENER, Escenarios macroeconómicos y de precios de combustibles de largo plazo 2008-2037, 19 de febrero 2008 </v>
          </cell>
        </row>
        <row r="46">
          <cell r="C46">
            <v>45</v>
          </cell>
        </row>
      </sheetData>
      <sheetData sheetId="22">
        <row r="2">
          <cell r="D2" t="str">
            <v>Escenario de Precios de Combustibles  2008 - 2037</v>
          </cell>
          <cell r="O2" t="str">
            <v>Anexo 7  -  Elementos Básicos sobre el Gas Natural Licuado</v>
          </cell>
        </row>
        <row r="5">
          <cell r="H5" t="str">
            <v>Diferenciales promedios(2008 - 2037) de precios de referentes de gas natural</v>
          </cell>
        </row>
        <row r="6">
          <cell r="H6" t="str">
            <v xml:space="preserve">( Dlls.'08 / MMBtu ) </v>
          </cell>
        </row>
        <row r="9">
          <cell r="H9" t="str">
            <v xml:space="preserve">Precio Cd. Pemex = Precio Reynosa ( Henry Hub )  + [ Transporte  Golfo-Golfo (0.128984) -Transporte  Sur Golfo (0.368237)] </v>
          </cell>
        </row>
        <row r="11">
          <cell r="H11" t="str">
            <v xml:space="preserve">Netback Cd. Pemex  = [ Transporte  Golfo-Golfo (0.128984) - Transporte  Sur Golfo (0.368237) ]  = - 0.239253 </v>
          </cell>
        </row>
        <row r="14">
          <cell r="J14" t="str">
            <v xml:space="preserve">Natural Gas Houston Ship Channel = Natural Gas Henry Hub - 0.2380 </v>
          </cell>
        </row>
        <row r="16">
          <cell r="J16" t="str">
            <v xml:space="preserve">Natural Gas South Texas  =  Natural Gas Henry Hub - 0.2459  </v>
          </cell>
        </row>
        <row r="18">
          <cell r="J18" t="str">
            <v xml:space="preserve">Natural Gas EPGT - Piedras Negras  =  Natural Gas Henry Hub - 0.6750  </v>
          </cell>
        </row>
        <row r="20">
          <cell r="J20" t="str">
            <v xml:space="preserve">Natural Gas Permian B.  =  Natural Gas Henry Hub - 0.6750  </v>
          </cell>
        </row>
        <row r="22">
          <cell r="J22" t="str">
            <v>Natural Gas Permian B. (Zona Norte Importación)  =  Natural Gas Henry Hub + 0.33</v>
          </cell>
        </row>
        <row r="24">
          <cell r="J24" t="str">
            <v xml:space="preserve">Natural Gas San Juan B. =  Natural Gas Henry Hub - 0.7762  </v>
          </cell>
        </row>
        <row r="26">
          <cell r="J26" t="str">
            <v xml:space="preserve">Promedio( Permian B.,  San Juan B.)  =  Natural Gas Henry Hub - 0.7256  </v>
          </cell>
        </row>
        <row r="28">
          <cell r="J28" t="str">
            <v xml:space="preserve">Naco Son.  =  Natural Gas Henry Hub - 0.6750  </v>
          </cell>
        </row>
        <row r="30">
          <cell r="J30" t="str">
            <v xml:space="preserve">Natural Gas SoCal  =  Natural Gas Henry Hub - 0.4419  </v>
          </cell>
        </row>
        <row r="32">
          <cell r="J32" t="str">
            <v>Natural Gas Ehrenberg  =  Natural Gas Henry Hub - 0.6750</v>
          </cell>
        </row>
        <row r="34">
          <cell r="J34" t="str">
            <v xml:space="preserve">Gas Natural Licuado Altamira(Madero, Tamps.  =  Natural Gas Henry Hub  +  0.1799  </v>
          </cell>
        </row>
        <row r="36">
          <cell r="J36" t="str">
            <v xml:space="preserve">Gas Natural Licuado Ensenada, BCN  =  Natural Gas SoCal -  0.096 </v>
          </cell>
        </row>
        <row r="38">
          <cell r="J38" t="str">
            <v xml:space="preserve">Gas Natural Licuado Manzanillo, Colima  =  0.91(Natural Gas  Henry Hub) -  0.03 + 0.40(regas)   </v>
          </cell>
        </row>
        <row r="40">
          <cell r="D40" t="str">
            <v xml:space="preserve">Fuente : SENER, Escenarios macroeconómicos y de precios de combustibles de largo plazo 2008-2037, 19 de febrero 2008 </v>
          </cell>
        </row>
        <row r="42">
          <cell r="D42">
            <v>46</v>
          </cell>
        </row>
      </sheetData>
      <sheetData sheetId="23">
        <row r="2">
          <cell r="D2" t="str">
            <v>Escenario de Precios de Combustibles  2008 - 2037</v>
          </cell>
          <cell r="M2" t="str">
            <v xml:space="preserve">                                                 Anexo 8 - Equivalencias entre unidades básicas y energéticas</v>
          </cell>
        </row>
        <row r="5">
          <cell r="D5" t="str">
            <v>Equivalencias entre unidades básicas</v>
          </cell>
          <cell r="K5" t="str">
            <v>Equivalencias entre unidades energéticas</v>
          </cell>
        </row>
        <row r="7">
          <cell r="L7" t="str">
            <v>Joule</v>
          </cell>
          <cell r="N7" t="str">
            <v>kWhe</v>
          </cell>
          <cell r="P7" t="str">
            <v>Btu  1 /</v>
          </cell>
          <cell r="R7" t="str">
            <v>kcal</v>
          </cell>
        </row>
        <row r="8">
          <cell r="D8" t="str">
            <v>Pie</v>
          </cell>
          <cell r="F8" t="str">
            <v>12.00</v>
          </cell>
          <cell r="H8" t="str">
            <v>pulgadas</v>
          </cell>
        </row>
        <row r="9">
          <cell r="K9" t="str">
            <v>Joule</v>
          </cell>
          <cell r="L9" t="str">
            <v>1.000</v>
          </cell>
          <cell r="N9" t="str">
            <v>2.778 * 10^- 7</v>
          </cell>
          <cell r="P9" t="str">
            <v>9.479 * 10^- 4</v>
          </cell>
          <cell r="R9" t="str">
            <v>2.3885 * 10^- 4</v>
          </cell>
        </row>
        <row r="10">
          <cell r="D10" t="str">
            <v>Pulgada</v>
          </cell>
          <cell r="F10" t="str">
            <v>2.54</v>
          </cell>
          <cell r="H10" t="str">
            <v>centímetros</v>
          </cell>
        </row>
        <row r="11">
          <cell r="K11" t="str">
            <v>kWhe</v>
          </cell>
          <cell r="L11" t="str">
            <v>3.600*10^6</v>
          </cell>
          <cell r="N11" t="str">
            <v>1.000</v>
          </cell>
          <cell r="P11" t="str">
            <v>3.413 * 10^3</v>
          </cell>
          <cell r="R11" t="str">
            <v>8.600 * 10^2</v>
          </cell>
        </row>
        <row r="12">
          <cell r="D12" t="str">
            <v>Libra</v>
          </cell>
          <cell r="F12" t="str">
            <v>0.45359237</v>
          </cell>
          <cell r="H12" t="str">
            <v>kilogramos</v>
          </cell>
        </row>
        <row r="13">
          <cell r="K13" t="str">
            <v xml:space="preserve">Btu </v>
          </cell>
          <cell r="L13" t="str">
            <v>1.055 * 10^3</v>
          </cell>
          <cell r="N13" t="str">
            <v>2.930 * 10^- 4</v>
          </cell>
          <cell r="P13" t="str">
            <v>1.000</v>
          </cell>
          <cell r="R13" t="str">
            <v>2.520 *10^-1</v>
          </cell>
        </row>
        <row r="14">
          <cell r="D14" t="str">
            <v>Tonelada métrica</v>
          </cell>
          <cell r="F14" t="str">
            <v>1000</v>
          </cell>
          <cell r="H14" t="str">
            <v>kilogramos</v>
          </cell>
        </row>
        <row r="15">
          <cell r="K15" t="str">
            <v>kcal</v>
          </cell>
          <cell r="L15" t="str">
            <v>4.1868 * 10^3</v>
          </cell>
          <cell r="N15" t="str">
            <v>1.163 * 10^- 3</v>
          </cell>
          <cell r="P15" t="str">
            <v>3.968</v>
          </cell>
          <cell r="R15" t="str">
            <v>1.000</v>
          </cell>
        </row>
        <row r="16">
          <cell r="D16" t="str">
            <v>Tonelada corta</v>
          </cell>
          <cell r="F16" t="str">
            <v>2000</v>
          </cell>
          <cell r="H16" t="str">
            <v>libras</v>
          </cell>
        </row>
        <row r="18">
          <cell r="D18" t="str">
            <v>Barril</v>
          </cell>
          <cell r="F18" t="str">
            <v>42.00</v>
          </cell>
          <cell r="H18" t="str">
            <v>galones</v>
          </cell>
          <cell r="K18" t="str">
            <v>TEP    2/</v>
          </cell>
          <cell r="L18" t="str">
            <v>4.187 * 10^10</v>
          </cell>
          <cell r="N18" t="str">
            <v>1.163 * 10^4</v>
          </cell>
          <cell r="P18" t="str">
            <v>3.968 * 10^7</v>
          </cell>
          <cell r="R18" t="str">
            <v>1.000 * 10^7</v>
          </cell>
        </row>
        <row r="19">
          <cell r="F19">
            <v>0</v>
          </cell>
        </row>
        <row r="20">
          <cell r="D20" t="str">
            <v>Galón</v>
          </cell>
          <cell r="F20" t="str">
            <v>3.785411784</v>
          </cell>
          <cell r="H20" t="str">
            <v>litros</v>
          </cell>
          <cell r="K20" t="str">
            <v>TEC   3 /</v>
          </cell>
          <cell r="L20" t="str">
            <v>2.931 * 10^10</v>
          </cell>
          <cell r="N20" t="str">
            <v>8.141 * 10^3</v>
          </cell>
          <cell r="P20" t="str">
            <v>2.777 * 10^7</v>
          </cell>
          <cell r="R20" t="str">
            <v>7.000 * 10^6</v>
          </cell>
        </row>
        <row r="22">
          <cell r="D22" t="str">
            <v>TEP    1 /</v>
          </cell>
          <cell r="F22" t="str">
            <v>7.33</v>
          </cell>
          <cell r="H22" t="str">
            <v>barriles</v>
          </cell>
        </row>
        <row r="23">
          <cell r="K23" t="str">
            <v>1/ British Thermal Unit</v>
          </cell>
        </row>
        <row r="24">
          <cell r="D24" t="str">
            <v>TEC    2 /</v>
          </cell>
          <cell r="F24" t="str">
            <v>5.131</v>
          </cell>
          <cell r="H24" t="str">
            <v>barriles</v>
          </cell>
          <cell r="K24" t="str">
            <v>2/ Tonelada equivalente de petróleo</v>
          </cell>
        </row>
        <row r="25">
          <cell r="K25" t="str">
            <v>3/ Tonelada equivalente de carbón</v>
          </cell>
        </row>
        <row r="27">
          <cell r="D27" t="str">
            <v>1 / Tonelada equivalente de petróleo</v>
          </cell>
        </row>
        <row r="28">
          <cell r="D28" t="str">
            <v>2 / Tonelada equivalente de carbón</v>
          </cell>
        </row>
        <row r="36">
          <cell r="D36" t="str">
            <v>Fuente: Energy Handbook 1978</v>
          </cell>
        </row>
        <row r="38">
          <cell r="D38">
            <v>47</v>
          </cell>
        </row>
      </sheetData>
      <sheetData sheetId="24">
        <row r="2">
          <cell r="B2" t="str">
            <v>Escenario de Precios de Combustibles  2008 - 2037</v>
          </cell>
        </row>
        <row r="9">
          <cell r="E9" t="str">
            <v>FUENTES:</v>
          </cell>
        </row>
        <row r="15">
          <cell r="G15" t="str">
            <v>Básica</v>
          </cell>
        </row>
        <row r="17">
          <cell r="H17" t="str">
            <v>I )    SENER, Escenarios macroeconómicos y precios de combustibles de largo plazo 2008-2037, 19 de febrero 2008</v>
          </cell>
        </row>
        <row r="22">
          <cell r="G22" t="str">
            <v>Complementaria</v>
          </cell>
        </row>
        <row r="24">
          <cell r="H24" t="str">
            <v>I )    DOE/EIA: Annual Energy Review 2006 (27/06/07) - (http://www.eia.doe.gov)</v>
          </cell>
        </row>
        <row r="25">
          <cell r="H25" t="str">
            <v xml:space="preserve">                        Electric Power Monthly, February 2008 Edition (10/02/08)</v>
          </cell>
        </row>
        <row r="26">
          <cell r="H26" t="str">
            <v xml:space="preserve">                        Monthly Energy Review, February 2008 Edition (26/02/08)</v>
          </cell>
        </row>
        <row r="27">
          <cell r="H27" t="str">
            <v xml:space="preserve">                        Annual Energy Outlook December 2008 (Early Release)</v>
          </cell>
        </row>
        <row r="70">
          <cell r="B70">
            <v>51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4"/>
  <sheetViews>
    <sheetView zoomScale="120" zoomScaleNormal="120" workbookViewId="0">
      <selection activeCell="K25" sqref="K25"/>
    </sheetView>
  </sheetViews>
  <sheetFormatPr baseColWidth="10" defaultRowHeight="15.75" thickBottom="1" x14ac:dyDescent="0.3"/>
  <cols>
    <col min="1" max="1" width="11.42578125" style="2"/>
    <col min="2" max="2" width="17.28515625" style="2" customWidth="1"/>
    <col min="3" max="17" width="8.7109375" style="2" customWidth="1"/>
    <col min="18" max="18" width="9.7109375" style="2" customWidth="1"/>
    <col min="19" max="19" width="12.85546875" style="2" bestFit="1" customWidth="1"/>
    <col min="20" max="21" width="11.42578125" style="2"/>
    <col min="22" max="22" width="14.5703125" style="2" bestFit="1" customWidth="1"/>
    <col min="23" max="16384" width="11.42578125" style="2"/>
  </cols>
  <sheetData>
    <row r="1" spans="1:22" s="4" customFormat="1" thickBot="1" x14ac:dyDescent="0.3"/>
    <row r="2" spans="1:22" s="4" customFormat="1" thickBot="1" x14ac:dyDescent="0.3">
      <c r="B2" s="60" t="s">
        <v>67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/>
    </row>
    <row r="3" spans="1:22" s="4" customFormat="1" thickBot="1" x14ac:dyDescent="0.3">
      <c r="B3" s="63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5"/>
    </row>
    <row r="4" spans="1:22" thickBot="1" x14ac:dyDescent="0.3">
      <c r="B4" s="66" t="s">
        <v>56</v>
      </c>
      <c r="C4" s="66">
        <v>2018</v>
      </c>
      <c r="D4" s="66">
        <v>2019</v>
      </c>
      <c r="E4" s="66">
        <v>2020</v>
      </c>
      <c r="F4" s="66">
        <v>2021</v>
      </c>
      <c r="G4" s="66">
        <v>2022</v>
      </c>
      <c r="H4" s="66">
        <v>2023</v>
      </c>
      <c r="I4" s="66">
        <v>2024</v>
      </c>
      <c r="J4" s="66">
        <v>2025</v>
      </c>
      <c r="K4" s="66">
        <v>2026</v>
      </c>
      <c r="L4" s="66">
        <v>2027</v>
      </c>
      <c r="M4" s="66">
        <v>2028</v>
      </c>
      <c r="N4" s="66">
        <v>2029</v>
      </c>
      <c r="O4" s="66">
        <v>2030</v>
      </c>
      <c r="P4" s="66">
        <v>2031</v>
      </c>
      <c r="Q4" s="66">
        <v>2032</v>
      </c>
      <c r="R4" s="73" t="s">
        <v>66</v>
      </c>
    </row>
    <row r="5" spans="1:22" thickBot="1" x14ac:dyDescent="0.3"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74"/>
    </row>
    <row r="6" spans="1:22" thickBot="1" x14ac:dyDescent="0.3">
      <c r="A6" s="34"/>
      <c r="B6" s="36" t="s">
        <v>57</v>
      </c>
      <c r="C6" s="36">
        <v>109374.33484999007</v>
      </c>
      <c r="D6" s="36">
        <v>167624.45870082648</v>
      </c>
      <c r="E6" s="36">
        <v>92727.476155223019</v>
      </c>
      <c r="F6" s="36">
        <v>81272.57359130001</v>
      </c>
      <c r="G6" s="36">
        <v>113700.9525925183</v>
      </c>
      <c r="H6" s="36">
        <v>137345.18864498928</v>
      </c>
      <c r="I6" s="36">
        <v>114929.17553441755</v>
      </c>
      <c r="J6" s="36">
        <v>64268.192941300214</v>
      </c>
      <c r="K6" s="36">
        <v>69790.047417870941</v>
      </c>
      <c r="L6" s="36">
        <v>65516.561373134798</v>
      </c>
      <c r="M6" s="36">
        <v>83589.408644874129</v>
      </c>
      <c r="N6" s="36">
        <v>174027.05825212834</v>
      </c>
      <c r="O6" s="36">
        <v>163674.03880015173</v>
      </c>
      <c r="P6" s="36">
        <v>165450.09010266099</v>
      </c>
      <c r="Q6" s="36">
        <v>89078.392090145411</v>
      </c>
      <c r="R6" s="36">
        <f>SUM(C6:Q6)</f>
        <v>1692367.9496915315</v>
      </c>
      <c r="S6" s="8"/>
      <c r="T6" s="3"/>
    </row>
    <row r="7" spans="1:22" thickBot="1" x14ac:dyDescent="0.3">
      <c r="B7" s="36" t="s">
        <v>96</v>
      </c>
      <c r="C7" s="36">
        <v>24676.586699500003</v>
      </c>
      <c r="D7" s="36">
        <v>26791.321564432124</v>
      </c>
      <c r="E7" s="36">
        <v>30147.618449568341</v>
      </c>
      <c r="F7" s="36">
        <v>22383.057462296663</v>
      </c>
      <c r="G7" s="36">
        <v>12953.956955951646</v>
      </c>
      <c r="H7" s="36">
        <v>5107.5030070444191</v>
      </c>
      <c r="I7" s="36">
        <v>11971.873263993888</v>
      </c>
      <c r="J7" s="36">
        <v>15488.972269</v>
      </c>
      <c r="K7" s="36">
        <v>12595.275281000002</v>
      </c>
      <c r="L7" s="36">
        <v>4979.9540260000003</v>
      </c>
      <c r="M7" s="36">
        <v>2474.3936979999999</v>
      </c>
      <c r="N7" s="36">
        <v>1485.7679535</v>
      </c>
      <c r="O7" s="36">
        <v>996.21996799999999</v>
      </c>
      <c r="P7" s="36">
        <v>866.75552100000004</v>
      </c>
      <c r="Q7" s="36">
        <v>695.7698620000001</v>
      </c>
      <c r="R7" s="36">
        <f>SUM(C7:Q7)</f>
        <v>173615.02598128709</v>
      </c>
      <c r="S7" s="8"/>
      <c r="T7" s="3"/>
      <c r="U7" s="3"/>
      <c r="V7" s="32"/>
    </row>
    <row r="8" spans="1:22" thickBot="1" x14ac:dyDescent="0.3">
      <c r="B8" s="36" t="s">
        <v>58</v>
      </c>
      <c r="C8" s="36">
        <v>15716</v>
      </c>
      <c r="D8" s="36">
        <v>14056</v>
      </c>
      <c r="E8" s="36">
        <v>10545</v>
      </c>
      <c r="F8" s="36">
        <v>9675</v>
      </c>
      <c r="G8" s="36">
        <v>8763</v>
      </c>
      <c r="H8" s="36">
        <v>7744</v>
      </c>
      <c r="I8" s="36">
        <v>7739</v>
      </c>
      <c r="J8" s="36">
        <v>7808</v>
      </c>
      <c r="K8" s="36">
        <v>7536</v>
      </c>
      <c r="L8" s="36">
        <v>7663</v>
      </c>
      <c r="M8" s="36">
        <v>7761</v>
      </c>
      <c r="N8" s="36">
        <v>7995</v>
      </c>
      <c r="O8" s="36">
        <v>8173</v>
      </c>
      <c r="P8" s="36">
        <v>8309</v>
      </c>
      <c r="Q8" s="36">
        <v>8432</v>
      </c>
      <c r="R8" s="36">
        <f>SUM(C8:Q8)</f>
        <v>137915</v>
      </c>
      <c r="S8" s="8"/>
    </row>
    <row r="9" spans="1:22" thickBot="1" x14ac:dyDescent="0.3">
      <c r="B9" s="37" t="s">
        <v>0</v>
      </c>
      <c r="C9" s="38">
        <f>SUM(C6:C8)</f>
        <v>149766.92154949007</v>
      </c>
      <c r="D9" s="38">
        <f>SUM(D6:D8)</f>
        <v>208471.7802652586</v>
      </c>
      <c r="E9" s="38">
        <f>SUM(E6:E8)</f>
        <v>133420.09460479137</v>
      </c>
      <c r="F9" s="38">
        <f>SUM(F6:F8)</f>
        <v>113330.63105359668</v>
      </c>
      <c r="G9" s="38">
        <f>SUM(G6:G8)</f>
        <v>135417.90954846994</v>
      </c>
      <c r="H9" s="38">
        <f>SUM(H6:H8)</f>
        <v>150196.69165203371</v>
      </c>
      <c r="I9" s="38">
        <f>SUM(I6:I8)</f>
        <v>134640.04879841144</v>
      </c>
      <c r="J9" s="38">
        <f>SUM(J6:J8)</f>
        <v>87565.165210300212</v>
      </c>
      <c r="K9" s="38">
        <f>SUM(K6:K8)</f>
        <v>89921.322698870936</v>
      </c>
      <c r="L9" s="38">
        <f>SUM(L6:L8)</f>
        <v>78159.515399134805</v>
      </c>
      <c r="M9" s="38">
        <f>SUM(M6:M8)</f>
        <v>93824.802342874129</v>
      </c>
      <c r="N9" s="38">
        <f>SUM(N6:N8)</f>
        <v>183507.82620562834</v>
      </c>
      <c r="O9" s="38">
        <f>SUM(O6:O8)</f>
        <v>172843.25876815172</v>
      </c>
      <c r="P9" s="38">
        <f>SUM(P6:P8)</f>
        <v>174625.84562366101</v>
      </c>
      <c r="Q9" s="38">
        <f>SUM(Q6:Q8)</f>
        <v>98206.161952145412</v>
      </c>
      <c r="R9" s="38">
        <f>SUM(R6:R8)</f>
        <v>2003897.9756728185</v>
      </c>
      <c r="S9" s="8"/>
    </row>
    <row r="10" spans="1:22" thickBot="1" x14ac:dyDescent="0.3">
      <c r="B10" s="67" t="s">
        <v>97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9"/>
    </row>
    <row r="11" spans="1:22" thickBot="1" x14ac:dyDescent="0.3">
      <c r="B11" s="70" t="s">
        <v>59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2"/>
      <c r="S11" s="3"/>
    </row>
    <row r="12" spans="1:22" thickBot="1" x14ac:dyDescent="0.3">
      <c r="S12" s="3"/>
    </row>
    <row r="13" spans="1:22" thickBot="1" x14ac:dyDescent="0.3"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31"/>
    </row>
    <row r="14" spans="1:22" thickBot="1" x14ac:dyDescent="0.3"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  <row r="15" spans="1:22" thickBot="1" x14ac:dyDescent="0.3"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22" thickBot="1" x14ac:dyDescent="0.3"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9" thickBot="1" x14ac:dyDescent="0.3">
      <c r="S17" s="35"/>
    </row>
    <row r="18" spans="2:19" thickBot="1" x14ac:dyDescent="0.3">
      <c r="S18" s="35"/>
    </row>
    <row r="19" spans="2:19" thickBot="1" x14ac:dyDescent="0.3">
      <c r="S19" s="35"/>
    </row>
    <row r="21" spans="2:19" ht="16.5" thickBot="1" x14ac:dyDescent="0.3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2:19" ht="16.5" thickBot="1" x14ac:dyDescent="0.3"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</row>
    <row r="23" spans="2:19" ht="16.5" thickBot="1" x14ac:dyDescent="0.3"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</row>
    <row r="24" spans="2:19" thickBot="1" x14ac:dyDescent="0.3">
      <c r="R24" s="23"/>
    </row>
  </sheetData>
  <mergeCells count="21">
    <mergeCell ref="B10:R10"/>
    <mergeCell ref="B11:R11"/>
    <mergeCell ref="R4:R5"/>
    <mergeCell ref="M4:M5"/>
    <mergeCell ref="N4:N5"/>
    <mergeCell ref="O4:O5"/>
    <mergeCell ref="P4:P5"/>
    <mergeCell ref="Q4:Q5"/>
    <mergeCell ref="E4:E5"/>
    <mergeCell ref="B2:R2"/>
    <mergeCell ref="B3:R3"/>
    <mergeCell ref="G4:G5"/>
    <mergeCell ref="H4:H5"/>
    <mergeCell ref="I4:I5"/>
    <mergeCell ref="J4:J5"/>
    <mergeCell ref="K4:K5"/>
    <mergeCell ref="L4:L5"/>
    <mergeCell ref="B4:B5"/>
    <mergeCell ref="C4:C5"/>
    <mergeCell ref="D4:D5"/>
    <mergeCell ref="F4:F5"/>
  </mergeCells>
  <pageMargins left="0.7" right="0.7" top="0.75" bottom="0.75" header="0.3" footer="0.3"/>
  <pageSetup orientation="portrait" r:id="rId1"/>
  <ignoredErrors>
    <ignoredError sqref="C9:R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28"/>
  <sheetViews>
    <sheetView zoomScale="120" zoomScaleNormal="120" workbookViewId="0">
      <selection activeCell="E24" sqref="E24"/>
    </sheetView>
  </sheetViews>
  <sheetFormatPr baseColWidth="10" defaultRowHeight="15" x14ac:dyDescent="0.25"/>
  <cols>
    <col min="1" max="1" width="11.42578125" style="1" customWidth="1"/>
    <col min="2" max="2" width="27.140625" style="1" bestFit="1" customWidth="1"/>
    <col min="3" max="3" width="11" style="1" customWidth="1"/>
    <col min="4" max="17" width="8.7109375" style="1" customWidth="1"/>
    <col min="18" max="18" width="10.28515625" style="1" bestFit="1" customWidth="1"/>
    <col min="19" max="19" width="11.42578125" style="16"/>
    <col min="20" max="16384" width="11.42578125" style="1"/>
  </cols>
  <sheetData>
    <row r="1" spans="2:20" ht="15.75" thickBot="1" x14ac:dyDescent="0.3"/>
    <row r="2" spans="2:20" ht="15.75" thickBot="1" x14ac:dyDescent="0.3">
      <c r="B2" s="77" t="s">
        <v>68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2:20" ht="15.75" thickBot="1" x14ac:dyDescent="0.3">
      <c r="B3" s="78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2:20" ht="18.75" thickBot="1" x14ac:dyDescent="0.3">
      <c r="B4" s="39" t="s">
        <v>2</v>
      </c>
      <c r="C4" s="39">
        <v>2018</v>
      </c>
      <c r="D4" s="39">
        <v>2019</v>
      </c>
      <c r="E4" s="39">
        <v>2020</v>
      </c>
      <c r="F4" s="39">
        <v>2021</v>
      </c>
      <c r="G4" s="39">
        <v>2022</v>
      </c>
      <c r="H4" s="39">
        <v>2023</v>
      </c>
      <c r="I4" s="39">
        <v>2024</v>
      </c>
      <c r="J4" s="39">
        <v>2025</v>
      </c>
      <c r="K4" s="39">
        <v>2026</v>
      </c>
      <c r="L4" s="39">
        <v>2027</v>
      </c>
      <c r="M4" s="39">
        <v>2028</v>
      </c>
      <c r="N4" s="39">
        <v>2029</v>
      </c>
      <c r="O4" s="39">
        <v>2030</v>
      </c>
      <c r="P4" s="39">
        <v>2031</v>
      </c>
      <c r="Q4" s="39">
        <v>2032</v>
      </c>
      <c r="R4" s="39" t="s">
        <v>69</v>
      </c>
      <c r="S4" s="17"/>
    </row>
    <row r="5" spans="2:20" ht="15.75" thickBot="1" x14ac:dyDescent="0.3">
      <c r="B5" s="40" t="s">
        <v>3</v>
      </c>
      <c r="C5" s="41">
        <f t="shared" ref="C5:R5" si="0">+SUM(C6:C13)</f>
        <v>67586.931401600013</v>
      </c>
      <c r="D5" s="42">
        <f t="shared" si="0"/>
        <v>96517.760067316252</v>
      </c>
      <c r="E5" s="42">
        <f t="shared" si="0"/>
        <v>64953.81402555501</v>
      </c>
      <c r="F5" s="42">
        <f t="shared" si="0"/>
        <v>59277.978957600004</v>
      </c>
      <c r="G5" s="42">
        <f t="shared" si="0"/>
        <v>76390.976901998307</v>
      </c>
      <c r="H5" s="42">
        <f t="shared" si="0"/>
        <v>57321.971256069257</v>
      </c>
      <c r="I5" s="42">
        <f t="shared" si="0"/>
        <v>86044.520669767546</v>
      </c>
      <c r="J5" s="42">
        <f t="shared" si="0"/>
        <v>39837.123747860227</v>
      </c>
      <c r="K5" s="42">
        <f t="shared" si="0"/>
        <v>29913.306268170927</v>
      </c>
      <c r="L5" s="42">
        <f t="shared" si="0"/>
        <v>45836.080230734791</v>
      </c>
      <c r="M5" s="42">
        <f t="shared" si="0"/>
        <v>42020.841827434095</v>
      </c>
      <c r="N5" s="42">
        <f t="shared" si="0"/>
        <v>132473.23336812833</v>
      </c>
      <c r="O5" s="42">
        <f t="shared" si="0"/>
        <v>148720.19006695173</v>
      </c>
      <c r="P5" s="42">
        <f t="shared" si="0"/>
        <v>132267.84067090103</v>
      </c>
      <c r="Q5" s="42">
        <f t="shared" si="0"/>
        <v>49367.308886145402</v>
      </c>
      <c r="R5" s="42">
        <f t="shared" si="0"/>
        <v>1128529.8783462329</v>
      </c>
      <c r="S5" s="33"/>
    </row>
    <row r="6" spans="2:20" ht="15.75" thickBot="1" x14ac:dyDescent="0.3">
      <c r="B6" s="43" t="s">
        <v>4</v>
      </c>
      <c r="C6" s="36">
        <v>162.13861118000003</v>
      </c>
      <c r="D6" s="36">
        <v>0</v>
      </c>
      <c r="E6" s="36">
        <v>0</v>
      </c>
      <c r="F6" s="36">
        <v>2122.1738200000004</v>
      </c>
      <c r="G6" s="36">
        <v>8849.5403516000006</v>
      </c>
      <c r="H6" s="36">
        <v>15152.321074800004</v>
      </c>
      <c r="I6" s="36">
        <v>7869.3594304325015</v>
      </c>
      <c r="J6" s="36">
        <v>0</v>
      </c>
      <c r="K6" s="36">
        <v>5210.8637631050015</v>
      </c>
      <c r="L6" s="36">
        <v>0</v>
      </c>
      <c r="M6" s="36">
        <v>6563.9903003675017</v>
      </c>
      <c r="N6" s="36">
        <v>0</v>
      </c>
      <c r="O6" s="36">
        <v>0</v>
      </c>
      <c r="P6" s="36">
        <v>0</v>
      </c>
      <c r="Q6" s="36">
        <v>0</v>
      </c>
      <c r="R6" s="36">
        <v>45930.387351484998</v>
      </c>
      <c r="S6" s="20"/>
      <c r="T6" s="7"/>
    </row>
    <row r="7" spans="2:20" ht="15.75" thickBot="1" x14ac:dyDescent="0.3">
      <c r="B7" s="44" t="s">
        <v>5</v>
      </c>
      <c r="C7" s="36">
        <v>18188.974334050003</v>
      </c>
      <c r="D7" s="36">
        <v>46090.377356075012</v>
      </c>
      <c r="E7" s="36">
        <v>41286.553706255007</v>
      </c>
      <c r="F7" s="36">
        <v>19720.394625100002</v>
      </c>
      <c r="G7" s="36">
        <v>63652.04325039831</v>
      </c>
      <c r="H7" s="36">
        <v>31884.300643819253</v>
      </c>
      <c r="I7" s="36">
        <v>53645.46194075005</v>
      </c>
      <c r="J7" s="36">
        <v>29984.055069435006</v>
      </c>
      <c r="K7" s="36">
        <v>5915.4267497659221</v>
      </c>
      <c r="L7" s="36">
        <v>22839.655954765003</v>
      </c>
      <c r="M7" s="36">
        <v>8140.7078629500011</v>
      </c>
      <c r="N7" s="36">
        <v>10746.809060000003</v>
      </c>
      <c r="O7" s="36">
        <v>9484.0589954500028</v>
      </c>
      <c r="P7" s="36">
        <v>16402.317327825003</v>
      </c>
      <c r="Q7" s="36">
        <v>20150.266987500003</v>
      </c>
      <c r="R7" s="36">
        <v>398131.40386413853</v>
      </c>
      <c r="S7" s="33"/>
      <c r="T7" s="7"/>
    </row>
    <row r="8" spans="2:20" ht="15.75" thickBot="1" x14ac:dyDescent="0.3">
      <c r="B8" s="44" t="s">
        <v>6</v>
      </c>
      <c r="C8" s="36">
        <v>892.1059875000002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938.49549885000022</v>
      </c>
      <c r="K8" s="36">
        <v>5352.6359250000005</v>
      </c>
      <c r="L8" s="36">
        <v>8921.0598750000008</v>
      </c>
      <c r="M8" s="36">
        <v>4759.7016235165902</v>
      </c>
      <c r="N8" s="36">
        <v>0</v>
      </c>
      <c r="O8" s="36">
        <v>3509.8942450000009</v>
      </c>
      <c r="P8" s="36">
        <v>3691.7067668910004</v>
      </c>
      <c r="Q8" s="36">
        <v>1846.2043728700003</v>
      </c>
      <c r="R8" s="36">
        <v>29911.804294627589</v>
      </c>
      <c r="S8" s="20"/>
      <c r="T8" s="7"/>
    </row>
    <row r="9" spans="2:20" ht="15.75" thickBot="1" x14ac:dyDescent="0.3">
      <c r="B9" s="44" t="s">
        <v>7</v>
      </c>
      <c r="C9" s="36">
        <v>0</v>
      </c>
      <c r="D9" s="36">
        <v>1045.6981666781003</v>
      </c>
      <c r="E9" s="36">
        <v>0</v>
      </c>
      <c r="F9" s="36">
        <v>0</v>
      </c>
      <c r="G9" s="36">
        <v>0</v>
      </c>
      <c r="H9" s="36">
        <v>0</v>
      </c>
      <c r="I9" s="36">
        <v>16905.733208585007</v>
      </c>
      <c r="J9" s="36">
        <v>2295.429960575214</v>
      </c>
      <c r="K9" s="36">
        <v>0</v>
      </c>
      <c r="L9" s="36">
        <v>1674.8834886697864</v>
      </c>
      <c r="M9" s="36">
        <v>15750.003765600002</v>
      </c>
      <c r="N9" s="36">
        <v>2595.5026679432945</v>
      </c>
      <c r="O9" s="36">
        <v>23552.420250316711</v>
      </c>
      <c r="P9" s="36">
        <v>0</v>
      </c>
      <c r="Q9" s="36">
        <v>16873.365009075394</v>
      </c>
      <c r="R9" s="36">
        <v>80693.036517443514</v>
      </c>
      <c r="S9" s="17"/>
      <c r="T9" s="7"/>
    </row>
    <row r="10" spans="2:20" ht="15.75" thickBot="1" x14ac:dyDescent="0.3">
      <c r="B10" s="44" t="s">
        <v>8</v>
      </c>
      <c r="C10" s="36">
        <v>0</v>
      </c>
      <c r="D10" s="36">
        <v>0</v>
      </c>
      <c r="E10" s="36">
        <v>0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102450.33332618502</v>
      </c>
      <c r="O10" s="36">
        <v>102450.33332618502</v>
      </c>
      <c r="P10" s="36">
        <v>102450.33332618502</v>
      </c>
      <c r="Q10" s="36">
        <v>0</v>
      </c>
      <c r="R10" s="36">
        <v>307350.99997855508</v>
      </c>
      <c r="S10" s="17"/>
      <c r="T10" s="7"/>
    </row>
    <row r="11" spans="2:20" ht="15.75" thickBot="1" x14ac:dyDescent="0.3">
      <c r="B11" s="44" t="s">
        <v>9</v>
      </c>
      <c r="C11" s="36">
        <v>35575.921784650011</v>
      </c>
      <c r="D11" s="36">
        <v>49323.835804359995</v>
      </c>
      <c r="E11" s="36">
        <v>23667.260319300003</v>
      </c>
      <c r="F11" s="36">
        <v>37435.410512499999</v>
      </c>
      <c r="G11" s="36">
        <v>3889.3933000000006</v>
      </c>
      <c r="H11" s="36">
        <v>5834.0899500000014</v>
      </c>
      <c r="I11" s="36">
        <v>5834.0899500000005</v>
      </c>
      <c r="J11" s="36">
        <v>6619.1432190000014</v>
      </c>
      <c r="K11" s="36">
        <v>6611.9686100000008</v>
      </c>
      <c r="L11" s="36">
        <v>6732.5398023000007</v>
      </c>
      <c r="M11" s="36">
        <v>6806.4382750000013</v>
      </c>
      <c r="N11" s="36">
        <v>6806.4382750000013</v>
      </c>
      <c r="O11" s="36">
        <v>9723.4832500000011</v>
      </c>
      <c r="P11" s="36">
        <v>9723.4832500000011</v>
      </c>
      <c r="Q11" s="36">
        <v>10497.472516700002</v>
      </c>
      <c r="R11" s="36">
        <v>225080.96881880995</v>
      </c>
      <c r="S11" s="33"/>
      <c r="T11" s="7"/>
    </row>
    <row r="12" spans="2:20" ht="15.75" thickBot="1" x14ac:dyDescent="0.3">
      <c r="B12" s="44" t="s">
        <v>10</v>
      </c>
      <c r="C12" s="36">
        <v>1746.4131139000003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1746.4131139000003</v>
      </c>
      <c r="S12" s="17"/>
      <c r="T12" s="7"/>
    </row>
    <row r="13" spans="2:20" ht="15.75" thickBot="1" x14ac:dyDescent="0.3">
      <c r="B13" s="44" t="s">
        <v>11</v>
      </c>
      <c r="C13" s="36">
        <v>11021.377570320003</v>
      </c>
      <c r="D13" s="36">
        <v>57.848740203150008</v>
      </c>
      <c r="E13" s="36">
        <v>0</v>
      </c>
      <c r="F13" s="36">
        <v>0</v>
      </c>
      <c r="G13" s="36">
        <v>0</v>
      </c>
      <c r="H13" s="36">
        <v>4451.2595874500003</v>
      </c>
      <c r="I13" s="36">
        <v>1789.8761400000003</v>
      </c>
      <c r="J13" s="36">
        <v>0</v>
      </c>
      <c r="K13" s="36">
        <v>6822.4112203000013</v>
      </c>
      <c r="L13" s="36">
        <v>5667.9411100000007</v>
      </c>
      <c r="M13" s="36">
        <v>0</v>
      </c>
      <c r="N13" s="36">
        <v>9874.1500390000019</v>
      </c>
      <c r="O13" s="36">
        <v>0</v>
      </c>
      <c r="P13" s="36">
        <v>0</v>
      </c>
      <c r="Q13" s="36">
        <v>0</v>
      </c>
      <c r="R13" s="36">
        <v>39684.864407273155</v>
      </c>
      <c r="S13" s="17"/>
      <c r="T13" s="7"/>
    </row>
    <row r="14" spans="2:20" ht="15.75" thickBot="1" x14ac:dyDescent="0.3">
      <c r="B14" s="45" t="s">
        <v>12</v>
      </c>
      <c r="C14" s="41">
        <f t="shared" ref="C14:Q14" si="1">+SUM(C15:C19)</f>
        <v>41787.40344839009</v>
      </c>
      <c r="D14" s="42">
        <f t="shared" si="1"/>
        <v>71106.69863351027</v>
      </c>
      <c r="E14" s="42">
        <f t="shared" si="1"/>
        <v>27773.662129668002</v>
      </c>
      <c r="F14" s="42">
        <f t="shared" si="1"/>
        <v>21994.594633700006</v>
      </c>
      <c r="G14" s="42">
        <f t="shared" si="1"/>
        <v>37309.975690520005</v>
      </c>
      <c r="H14" s="42">
        <f t="shared" si="1"/>
        <v>80023.217388920006</v>
      </c>
      <c r="I14" s="42">
        <f t="shared" si="1"/>
        <v>28884.654864650001</v>
      </c>
      <c r="J14" s="42">
        <f t="shared" si="1"/>
        <v>24431.069193440002</v>
      </c>
      <c r="K14" s="42">
        <f t="shared" si="1"/>
        <v>39876.741149700007</v>
      </c>
      <c r="L14" s="42">
        <f t="shared" si="1"/>
        <v>19680.481142400004</v>
      </c>
      <c r="M14" s="42">
        <f t="shared" si="1"/>
        <v>41568.566817440005</v>
      </c>
      <c r="N14" s="42">
        <f t="shared" si="1"/>
        <v>41553.824884000009</v>
      </c>
      <c r="O14" s="42">
        <f t="shared" si="1"/>
        <v>14953.848733200002</v>
      </c>
      <c r="P14" s="42">
        <f t="shared" si="1"/>
        <v>33182.249431760007</v>
      </c>
      <c r="Q14" s="42">
        <f t="shared" si="1"/>
        <v>39711.083204000002</v>
      </c>
      <c r="R14" s="42">
        <f>SUM(C14:Q14)</f>
        <v>563838.07134529843</v>
      </c>
      <c r="S14" s="33"/>
      <c r="T14" s="7"/>
    </row>
    <row r="15" spans="2:20" ht="15.75" thickBot="1" x14ac:dyDescent="0.3">
      <c r="B15" s="44" t="s">
        <v>13</v>
      </c>
      <c r="C15" s="36">
        <v>0</v>
      </c>
      <c r="D15" s="36">
        <v>3458.5155180167703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3458.5155180167703</v>
      </c>
      <c r="S15" s="17"/>
      <c r="T15" s="7"/>
    </row>
    <row r="16" spans="2:20" ht="15.75" thickBot="1" x14ac:dyDescent="0.3">
      <c r="B16" s="44" t="s">
        <v>14</v>
      </c>
      <c r="C16" s="36">
        <v>41787.40344839009</v>
      </c>
      <c r="D16" s="36">
        <v>66358.602090144006</v>
      </c>
      <c r="E16" s="36">
        <v>14110.978688768002</v>
      </c>
      <c r="F16" s="36">
        <v>16105.562283200003</v>
      </c>
      <c r="G16" s="36">
        <v>35774.986975520005</v>
      </c>
      <c r="H16" s="36">
        <v>72889.647152400008</v>
      </c>
      <c r="I16" s="36">
        <v>16381.973535200003</v>
      </c>
      <c r="J16" s="36">
        <v>24431.069193440002</v>
      </c>
      <c r="K16" s="36">
        <v>39416.244535200007</v>
      </c>
      <c r="L16" s="36">
        <v>19680.481142400004</v>
      </c>
      <c r="M16" s="36">
        <v>41568.566817440005</v>
      </c>
      <c r="N16" s="36">
        <v>41553.824884000009</v>
      </c>
      <c r="O16" s="36">
        <v>14953.848733200002</v>
      </c>
      <c r="P16" s="36">
        <v>33182.249431760007</v>
      </c>
      <c r="Q16" s="36">
        <v>39711.083204000002</v>
      </c>
      <c r="R16" s="36">
        <v>517906.52211506217</v>
      </c>
      <c r="S16" s="33"/>
      <c r="T16" s="7"/>
    </row>
    <row r="17" spans="2:20" ht="15.75" thickBot="1" x14ac:dyDescent="0.3">
      <c r="B17" s="44" t="s">
        <v>15</v>
      </c>
      <c r="C17" s="36">
        <v>0</v>
      </c>
      <c r="D17" s="36">
        <v>1289.5810253495001</v>
      </c>
      <c r="E17" s="36">
        <v>0</v>
      </c>
      <c r="F17" s="36">
        <v>5889.0323505000015</v>
      </c>
      <c r="G17" s="36">
        <v>0</v>
      </c>
      <c r="H17" s="36">
        <v>2270.7259874000006</v>
      </c>
      <c r="I17" s="36">
        <v>0</v>
      </c>
      <c r="J17" s="36"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9449.3393632495026</v>
      </c>
      <c r="S17" s="17"/>
      <c r="T17" s="7"/>
    </row>
    <row r="18" spans="2:20" ht="15.75" thickBot="1" x14ac:dyDescent="0.3">
      <c r="B18" s="44" t="s">
        <v>62</v>
      </c>
      <c r="C18" s="36">
        <v>0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6">
        <v>12502.681329450001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  <c r="P18" s="36">
        <v>0</v>
      </c>
      <c r="Q18" s="36">
        <v>0</v>
      </c>
      <c r="R18" s="36">
        <v>12502.681329450001</v>
      </c>
      <c r="S18" s="17"/>
      <c r="T18" s="7"/>
    </row>
    <row r="19" spans="2:20" ht="15.75" thickBot="1" x14ac:dyDescent="0.3">
      <c r="B19" s="44" t="s">
        <v>16</v>
      </c>
      <c r="C19" s="36">
        <v>0</v>
      </c>
      <c r="D19" s="36">
        <v>0</v>
      </c>
      <c r="E19" s="36">
        <v>13662.683440900002</v>
      </c>
      <c r="F19" s="36">
        <v>0</v>
      </c>
      <c r="G19" s="36">
        <v>1534.9887150000002</v>
      </c>
      <c r="H19" s="36">
        <v>4862.8442491200003</v>
      </c>
      <c r="I19" s="36">
        <v>0</v>
      </c>
      <c r="J19" s="36">
        <v>0</v>
      </c>
      <c r="K19" s="36">
        <v>460.49661450000008</v>
      </c>
      <c r="L19" s="36">
        <v>0</v>
      </c>
      <c r="M19" s="36">
        <v>0</v>
      </c>
      <c r="N19" s="36">
        <v>0</v>
      </c>
      <c r="O19" s="36">
        <v>0</v>
      </c>
      <c r="P19" s="36">
        <v>0</v>
      </c>
      <c r="Q19" s="36">
        <v>0</v>
      </c>
      <c r="R19" s="36">
        <v>20521.013019520004</v>
      </c>
      <c r="S19" s="17"/>
      <c r="T19" s="7"/>
    </row>
    <row r="20" spans="2:20" ht="15.75" thickBot="1" x14ac:dyDescent="0.3">
      <c r="B20" s="37" t="s">
        <v>98</v>
      </c>
      <c r="C20" s="46">
        <f>+SUM(C14+C5)</f>
        <v>109374.3348499901</v>
      </c>
      <c r="D20" s="46">
        <f t="shared" ref="D20:R20" si="2">+SUM(D14+D5)</f>
        <v>167624.45870082651</v>
      </c>
      <c r="E20" s="46">
        <f t="shared" si="2"/>
        <v>92727.476155223005</v>
      </c>
      <c r="F20" s="46">
        <f t="shared" si="2"/>
        <v>81272.57359130001</v>
      </c>
      <c r="G20" s="46">
        <f t="shared" si="2"/>
        <v>113700.95259251831</v>
      </c>
      <c r="H20" s="46">
        <f t="shared" si="2"/>
        <v>137345.18864498928</v>
      </c>
      <c r="I20" s="46">
        <f t="shared" si="2"/>
        <v>114929.17553441755</v>
      </c>
      <c r="J20" s="46">
        <f t="shared" si="2"/>
        <v>64268.192941300229</v>
      </c>
      <c r="K20" s="46">
        <f t="shared" si="2"/>
        <v>69790.047417870926</v>
      </c>
      <c r="L20" s="46">
        <f t="shared" si="2"/>
        <v>65516.561373134798</v>
      </c>
      <c r="M20" s="46">
        <f t="shared" si="2"/>
        <v>83589.4086448741</v>
      </c>
      <c r="N20" s="46">
        <f t="shared" si="2"/>
        <v>174027.05825212834</v>
      </c>
      <c r="O20" s="46">
        <f t="shared" si="2"/>
        <v>163674.03880015173</v>
      </c>
      <c r="P20" s="46">
        <f t="shared" si="2"/>
        <v>165450.09010266105</v>
      </c>
      <c r="Q20" s="46">
        <f t="shared" si="2"/>
        <v>89078.392090145411</v>
      </c>
      <c r="R20" s="46">
        <f t="shared" si="2"/>
        <v>1692367.9496915312</v>
      </c>
      <c r="S20" s="17"/>
    </row>
    <row r="21" spans="2:20" ht="15.75" thickBot="1" x14ac:dyDescent="0.3">
      <c r="B21" s="75" t="s">
        <v>99</v>
      </c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</row>
    <row r="22" spans="2:20" ht="15.75" customHeight="1" thickBot="1" x14ac:dyDescent="0.3">
      <c r="B22" s="70" t="s">
        <v>59</v>
      </c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2"/>
    </row>
    <row r="23" spans="2:20" x14ac:dyDescent="0.25"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2:20" x14ac:dyDescent="0.25"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5"/>
    </row>
    <row r="25" spans="2:20" x14ac:dyDescent="0.25">
      <c r="G25" s="10"/>
      <c r="R25" s="6"/>
    </row>
    <row r="26" spans="2:20" x14ac:dyDescent="0.25">
      <c r="R26" s="6"/>
    </row>
    <row r="27" spans="2:20" x14ac:dyDescent="0.25">
      <c r="R27" s="6"/>
    </row>
    <row r="28" spans="2:20" x14ac:dyDescent="0.25"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</row>
  </sheetData>
  <sortState ref="B15:R20">
    <sortCondition ref="B15:B20"/>
  </sortState>
  <mergeCells count="4">
    <mergeCell ref="B21:R21"/>
    <mergeCell ref="B2:R2"/>
    <mergeCell ref="B22:R22"/>
    <mergeCell ref="B3:R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23"/>
  <sheetViews>
    <sheetView zoomScale="120" zoomScaleNormal="120" workbookViewId="0">
      <selection activeCell="F28" sqref="F28"/>
    </sheetView>
  </sheetViews>
  <sheetFormatPr baseColWidth="10" defaultRowHeight="15" x14ac:dyDescent="0.25"/>
  <cols>
    <col min="1" max="1" width="11.42578125" style="1" customWidth="1"/>
    <col min="2" max="2" width="27.140625" style="1" bestFit="1" customWidth="1"/>
    <col min="3" max="17" width="8.7109375" style="1" customWidth="1"/>
    <col min="18" max="18" width="9.7109375" style="1" customWidth="1"/>
    <col min="19" max="16384" width="11.42578125" style="1"/>
  </cols>
  <sheetData>
    <row r="1" spans="2:21" ht="15.75" thickBot="1" x14ac:dyDescent="0.3"/>
    <row r="2" spans="2:21" ht="15.75" thickBot="1" x14ac:dyDescent="0.3">
      <c r="B2" s="81" t="s">
        <v>70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</row>
    <row r="3" spans="2:21" ht="15.75" thickBot="1" x14ac:dyDescent="0.3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2:21" ht="24.75" customHeight="1" thickBot="1" x14ac:dyDescent="0.3">
      <c r="B4" s="47" t="s">
        <v>63</v>
      </c>
      <c r="C4" s="48">
        <v>2018</v>
      </c>
      <c r="D4" s="48">
        <v>2019</v>
      </c>
      <c r="E4" s="48">
        <v>2020</v>
      </c>
      <c r="F4" s="48">
        <v>2021</v>
      </c>
      <c r="G4" s="48">
        <v>2022</v>
      </c>
      <c r="H4" s="48">
        <v>2023</v>
      </c>
      <c r="I4" s="48">
        <v>2024</v>
      </c>
      <c r="J4" s="48">
        <v>2025</v>
      </c>
      <c r="K4" s="48">
        <v>2026</v>
      </c>
      <c r="L4" s="48">
        <v>2027</v>
      </c>
      <c r="M4" s="48">
        <v>2028</v>
      </c>
      <c r="N4" s="48">
        <v>2029</v>
      </c>
      <c r="O4" s="48">
        <v>2030</v>
      </c>
      <c r="P4" s="48">
        <v>2031</v>
      </c>
      <c r="Q4" s="48">
        <v>2032</v>
      </c>
      <c r="R4" s="48" t="s">
        <v>71</v>
      </c>
      <c r="S4" s="16"/>
    </row>
    <row r="5" spans="2:21" ht="15.75" thickBot="1" x14ac:dyDescent="0.3">
      <c r="B5" s="44" t="s">
        <v>46</v>
      </c>
      <c r="C5" s="36">
        <v>12583.493587680083</v>
      </c>
      <c r="D5" s="36">
        <v>0</v>
      </c>
      <c r="E5" s="36">
        <v>3889.3933000000006</v>
      </c>
      <c r="F5" s="36">
        <v>9723.4832500000011</v>
      </c>
      <c r="G5" s="36">
        <v>4455.6776361500015</v>
      </c>
      <c r="H5" s="36">
        <v>16298.804712450001</v>
      </c>
      <c r="I5" s="36">
        <v>16381.973535200003</v>
      </c>
      <c r="J5" s="36">
        <v>1906.7712892150003</v>
      </c>
      <c r="K5" s="36">
        <v>10042.224695100002</v>
      </c>
      <c r="L5" s="36">
        <v>0</v>
      </c>
      <c r="M5" s="36">
        <v>1093.1139869650001</v>
      </c>
      <c r="N5" s="36">
        <v>11931.752378000003</v>
      </c>
      <c r="O5" s="36">
        <v>0</v>
      </c>
      <c r="P5" s="36">
        <v>923.10218643500014</v>
      </c>
      <c r="Q5" s="36">
        <v>28097.475645720002</v>
      </c>
      <c r="R5" s="36">
        <f>SUM(C5:Q5)</f>
        <v>117327.2662029151</v>
      </c>
      <c r="S5" s="33"/>
      <c r="T5" s="13"/>
      <c r="U5" s="5"/>
    </row>
    <row r="6" spans="2:21" ht="15.75" thickBot="1" x14ac:dyDescent="0.3">
      <c r="B6" s="44" t="s">
        <v>47</v>
      </c>
      <c r="C6" s="36">
        <v>4317.4757862600009</v>
      </c>
      <c r="D6" s="36">
        <v>20338.769303628102</v>
      </c>
      <c r="E6" s="36">
        <v>14239.522004500002</v>
      </c>
      <c r="F6" s="36">
        <v>1074.6809060000003</v>
      </c>
      <c r="G6" s="36">
        <v>16479.718142550002</v>
      </c>
      <c r="H6" s="36">
        <v>23646.756042000001</v>
      </c>
      <c r="I6" s="36">
        <v>33923.142982365011</v>
      </c>
      <c r="J6" s="36">
        <v>10344.640128615001</v>
      </c>
      <c r="K6" s="36">
        <v>20270.158480000002</v>
      </c>
      <c r="L6" s="36">
        <v>10473.985112500002</v>
      </c>
      <c r="M6" s="36">
        <v>40854.435502432505</v>
      </c>
      <c r="N6" s="36">
        <v>121726.42430812832</v>
      </c>
      <c r="O6" s="36">
        <v>116697.54059092673</v>
      </c>
      <c r="P6" s="36">
        <v>16402.317327825003</v>
      </c>
      <c r="Q6" s="36">
        <v>28900.269079500002</v>
      </c>
      <c r="R6" s="36">
        <f>SUM(C6:Q6)</f>
        <v>479689.83569723065</v>
      </c>
      <c r="S6" s="33"/>
      <c r="T6" s="13"/>
      <c r="U6" s="5"/>
    </row>
    <row r="7" spans="2:21" ht="15.75" thickBot="1" x14ac:dyDescent="0.3">
      <c r="B7" s="44" t="s">
        <v>48</v>
      </c>
      <c r="C7" s="36">
        <v>18131.196074940002</v>
      </c>
      <c r="D7" s="36">
        <v>24040.211599560003</v>
      </c>
      <c r="E7" s="36">
        <v>16353.293979750004</v>
      </c>
      <c r="F7" s="36">
        <v>16911.572962700004</v>
      </c>
      <c r="G7" s="36">
        <v>31034.926719160005</v>
      </c>
      <c r="H7" s="36">
        <v>1326.3586375000002</v>
      </c>
      <c r="I7" s="36">
        <v>4425.3356482725012</v>
      </c>
      <c r="J7" s="36">
        <v>7377.9147624000007</v>
      </c>
      <c r="K7" s="36">
        <v>7804.1828278049998</v>
      </c>
      <c r="L7" s="36">
        <v>9058.9294272100014</v>
      </c>
      <c r="M7" s="36">
        <v>3821.2061246665899</v>
      </c>
      <c r="N7" s="36">
        <v>0</v>
      </c>
      <c r="O7" s="36">
        <v>13848.203725200003</v>
      </c>
      <c r="P7" s="36">
        <v>35950.854012215997</v>
      </c>
      <c r="Q7" s="36">
        <v>25763.706229225398</v>
      </c>
      <c r="R7" s="36">
        <f>SUM(C7:Q7)</f>
        <v>215847.8927306055</v>
      </c>
      <c r="S7" s="33"/>
      <c r="T7" s="13"/>
      <c r="U7" s="5"/>
    </row>
    <row r="8" spans="2:21" ht="15.75" thickBot="1" x14ac:dyDescent="0.3">
      <c r="B8" s="44" t="s">
        <v>49</v>
      </c>
      <c r="C8" s="36">
        <v>31061.96366676001</v>
      </c>
      <c r="D8" s="36">
        <v>28631.573175452006</v>
      </c>
      <c r="E8" s="36">
        <v>23795.568005768004</v>
      </c>
      <c r="F8" s="36">
        <v>2430.8708125000003</v>
      </c>
      <c r="G8" s="36">
        <v>331.69350240000006</v>
      </c>
      <c r="H8" s="36">
        <v>16905.312172320002</v>
      </c>
      <c r="I8" s="36">
        <v>1575.9944375175</v>
      </c>
      <c r="J8" s="36">
        <v>0</v>
      </c>
      <c r="K8" s="36">
        <v>21612.263496200001</v>
      </c>
      <c r="L8" s="36">
        <v>13603.103977320001</v>
      </c>
      <c r="M8" s="36">
        <v>0</v>
      </c>
      <c r="N8" s="36">
        <v>19820.529510080003</v>
      </c>
      <c r="O8" s="36">
        <v>0</v>
      </c>
      <c r="P8" s="36">
        <v>0</v>
      </c>
      <c r="Q8" s="36">
        <v>0</v>
      </c>
      <c r="R8" s="36">
        <f t="shared" ref="R8:R15" si="0">+SUM(C8:Q8)</f>
        <v>159768.87275631752</v>
      </c>
      <c r="S8" s="33"/>
      <c r="T8" s="13"/>
      <c r="U8" s="5"/>
    </row>
    <row r="9" spans="2:21" ht="15.75" thickBot="1" x14ac:dyDescent="0.3">
      <c r="B9" s="44" t="s">
        <v>50</v>
      </c>
      <c r="C9" s="36">
        <v>12706.61015</v>
      </c>
      <c r="D9" s="36">
        <v>29340.638272478005</v>
      </c>
      <c r="E9" s="36">
        <v>0</v>
      </c>
      <c r="F9" s="36">
        <v>13667.818950500003</v>
      </c>
      <c r="G9" s="36">
        <v>645.79788442000006</v>
      </c>
      <c r="H9" s="36">
        <v>1591.6303650000002</v>
      </c>
      <c r="I9" s="36">
        <v>6962.7918856600008</v>
      </c>
      <c r="J9" s="36">
        <v>18110.465231040002</v>
      </c>
      <c r="K9" s="36">
        <v>0</v>
      </c>
      <c r="L9" s="36">
        <v>12658.812149620002</v>
      </c>
      <c r="M9" s="36">
        <v>6806.4382750000013</v>
      </c>
      <c r="N9" s="36">
        <v>0</v>
      </c>
      <c r="O9" s="36">
        <v>12815.107230575002</v>
      </c>
      <c r="P9" s="36">
        <v>0</v>
      </c>
      <c r="Q9" s="36">
        <v>3691.0342417000006</v>
      </c>
      <c r="R9" s="36">
        <f t="shared" si="0"/>
        <v>118997.14463599303</v>
      </c>
      <c r="S9" s="33"/>
      <c r="T9" s="13"/>
      <c r="U9" s="5"/>
    </row>
    <row r="10" spans="2:21" ht="15.75" thickBot="1" x14ac:dyDescent="0.3">
      <c r="B10" s="44" t="s">
        <v>51</v>
      </c>
      <c r="C10" s="36">
        <v>15550.474113200002</v>
      </c>
      <c r="D10" s="36">
        <v>63970.813509396423</v>
      </c>
      <c r="E10" s="36">
        <v>27617.431997805001</v>
      </c>
      <c r="F10" s="36">
        <v>33622.483440000004</v>
      </c>
      <c r="G10" s="36">
        <v>18862.420895890005</v>
      </c>
      <c r="H10" s="36">
        <v>26043.092448547559</v>
      </c>
      <c r="I10" s="36">
        <v>51659.937045402548</v>
      </c>
      <c r="J10" s="36">
        <v>23479.907616320004</v>
      </c>
      <c r="K10" s="36">
        <v>7665.6537347659223</v>
      </c>
      <c r="L10" s="36">
        <v>19104.139137265003</v>
      </c>
      <c r="M10" s="36">
        <v>23402.819336000004</v>
      </c>
      <c r="N10" s="36">
        <v>0</v>
      </c>
      <c r="O10" s="36">
        <v>1105.6450080000002</v>
      </c>
      <c r="P10" s="36">
        <v>102450.33332618502</v>
      </c>
      <c r="Q10" s="36">
        <v>2625.9068940000006</v>
      </c>
      <c r="R10" s="36">
        <f t="shared" si="0"/>
        <v>417161.05850277754</v>
      </c>
      <c r="S10" s="33"/>
      <c r="T10" s="13"/>
      <c r="U10" s="5"/>
    </row>
    <row r="11" spans="2:21" ht="15.75" thickBot="1" x14ac:dyDescent="0.3">
      <c r="B11" s="44" t="s">
        <v>52</v>
      </c>
      <c r="C11" s="36">
        <v>14475.963132150002</v>
      </c>
      <c r="D11" s="36">
        <v>0</v>
      </c>
      <c r="E11" s="36">
        <v>1612.0213590000001</v>
      </c>
      <c r="F11" s="36">
        <v>1719.4894496000004</v>
      </c>
      <c r="G11" s="36">
        <v>29702.873429858308</v>
      </c>
      <c r="H11" s="36">
        <v>8490.4967623916982</v>
      </c>
      <c r="I11" s="36">
        <v>0</v>
      </c>
      <c r="J11" s="36">
        <v>2659.8352423500005</v>
      </c>
      <c r="K11" s="36">
        <v>0</v>
      </c>
      <c r="L11" s="36">
        <v>0</v>
      </c>
      <c r="M11" s="36">
        <v>488.18682913000009</v>
      </c>
      <c r="N11" s="36">
        <v>9801.5429959200028</v>
      </c>
      <c r="O11" s="36">
        <v>9723.4832500000011</v>
      </c>
      <c r="P11" s="36">
        <v>9723.4832500000011</v>
      </c>
      <c r="Q11" s="36">
        <v>0</v>
      </c>
      <c r="R11" s="36">
        <f t="shared" si="0"/>
        <v>88397.375700400022</v>
      </c>
      <c r="S11" s="33"/>
      <c r="T11" s="13"/>
      <c r="U11" s="5"/>
    </row>
    <row r="12" spans="2:21" ht="15.75" thickBot="1" x14ac:dyDescent="0.3">
      <c r="B12" s="44" t="s">
        <v>53</v>
      </c>
      <c r="C12" s="36">
        <v>0</v>
      </c>
      <c r="D12" s="36">
        <v>866.99485600000014</v>
      </c>
      <c r="E12" s="36">
        <v>5220.2455084000012</v>
      </c>
      <c r="F12" s="36">
        <v>0</v>
      </c>
      <c r="G12" s="36">
        <v>10652.855667090002</v>
      </c>
      <c r="H12" s="36">
        <v>37556.91818008</v>
      </c>
      <c r="I12" s="36">
        <v>0</v>
      </c>
      <c r="J12" s="36">
        <v>388.65867136021387</v>
      </c>
      <c r="K12" s="36">
        <v>2395.5641840000003</v>
      </c>
      <c r="L12" s="36">
        <v>617.59156921978615</v>
      </c>
      <c r="M12" s="36">
        <v>7123.2085906800021</v>
      </c>
      <c r="N12" s="36">
        <v>10746.809060000003</v>
      </c>
      <c r="O12" s="36">
        <v>8140.707862950002</v>
      </c>
      <c r="P12" s="36">
        <v>0</v>
      </c>
      <c r="Q12" s="36">
        <v>0</v>
      </c>
      <c r="R12" s="36">
        <f t="shared" si="0"/>
        <v>83709.554149780015</v>
      </c>
      <c r="S12" s="33"/>
      <c r="T12" s="13"/>
      <c r="U12" s="5"/>
    </row>
    <row r="13" spans="2:21" ht="15.75" thickBot="1" x14ac:dyDescent="0.3">
      <c r="B13" s="44" t="s">
        <v>54</v>
      </c>
      <c r="C13" s="36">
        <v>547.15833900000007</v>
      </c>
      <c r="D13" s="36">
        <v>0</v>
      </c>
      <c r="E13" s="36">
        <v>0</v>
      </c>
      <c r="F13" s="36">
        <v>2122.1738200000004</v>
      </c>
      <c r="G13" s="36">
        <v>1534.9887150000002</v>
      </c>
      <c r="H13" s="36">
        <v>5485.8193247000017</v>
      </c>
      <c r="I13" s="36">
        <v>0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1343.3511325000004</v>
      </c>
      <c r="P13" s="36">
        <v>0</v>
      </c>
      <c r="Q13" s="36">
        <v>0</v>
      </c>
      <c r="R13" s="36">
        <f t="shared" si="0"/>
        <v>11033.491331200003</v>
      </c>
      <c r="S13" s="33"/>
      <c r="T13" s="13"/>
      <c r="U13" s="5"/>
    </row>
    <row r="14" spans="2:21" ht="15.75" thickBot="1" x14ac:dyDescent="0.3">
      <c r="B14" s="44" t="s">
        <v>55</v>
      </c>
      <c r="C14" s="36">
        <v>0</v>
      </c>
      <c r="D14" s="36">
        <v>435.45798431200006</v>
      </c>
      <c r="E14" s="36">
        <v>0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f t="shared" si="0"/>
        <v>435.45798431200006</v>
      </c>
      <c r="S14" s="33"/>
      <c r="T14" s="13"/>
      <c r="U14" s="5"/>
    </row>
    <row r="15" spans="2:21" ht="15.75" thickBot="1" x14ac:dyDescent="0.3">
      <c r="B15" s="37" t="s">
        <v>98</v>
      </c>
      <c r="C15" s="46">
        <f>+SUM(C5:C14)</f>
        <v>109374.3348499901</v>
      </c>
      <c r="D15" s="46">
        <f t="shared" ref="D15:Q15" si="1">+SUM(D5:D14)</f>
        <v>167624.45870082654</v>
      </c>
      <c r="E15" s="46">
        <f t="shared" si="1"/>
        <v>92727.476155223019</v>
      </c>
      <c r="F15" s="46">
        <f t="shared" si="1"/>
        <v>81272.57359130001</v>
      </c>
      <c r="G15" s="46">
        <f t="shared" si="1"/>
        <v>113700.9525925183</v>
      </c>
      <c r="H15" s="46">
        <f>+SUM(H5:H14)</f>
        <v>137345.18864498928</v>
      </c>
      <c r="I15" s="46">
        <f t="shared" si="1"/>
        <v>114929.17553441756</v>
      </c>
      <c r="J15" s="46">
        <f t="shared" si="1"/>
        <v>64268.192941300222</v>
      </c>
      <c r="K15" s="46">
        <f t="shared" si="1"/>
        <v>69790.047417870926</v>
      </c>
      <c r="L15" s="46">
        <f>+SUM(L5:L14)</f>
        <v>65516.561373134798</v>
      </c>
      <c r="M15" s="46">
        <f t="shared" si="1"/>
        <v>83589.408644874115</v>
      </c>
      <c r="N15" s="46">
        <f t="shared" si="1"/>
        <v>174027.05825212831</v>
      </c>
      <c r="O15" s="46">
        <f>+SUM(O5:O14)</f>
        <v>163674.03880015173</v>
      </c>
      <c r="P15" s="46">
        <f t="shared" si="1"/>
        <v>165450.09010266099</v>
      </c>
      <c r="Q15" s="46">
        <f t="shared" si="1"/>
        <v>89078.392090145411</v>
      </c>
      <c r="R15" s="46">
        <f t="shared" si="0"/>
        <v>1692367.9496915315</v>
      </c>
      <c r="S15" s="17"/>
    </row>
    <row r="16" spans="2:21" ht="15.75" thickBot="1" x14ac:dyDescent="0.3">
      <c r="B16" s="75" t="s">
        <v>100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</row>
    <row r="17" spans="2:18" ht="15.75" customHeight="1" thickBot="1" x14ac:dyDescent="0.3">
      <c r="B17" s="70" t="s">
        <v>59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2"/>
    </row>
    <row r="18" spans="2:18" x14ac:dyDescent="0.25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2:18" x14ac:dyDescent="0.25">
      <c r="B19" s="19"/>
      <c r="C19" s="10"/>
      <c r="K19" s="10"/>
      <c r="L19" s="10"/>
      <c r="M19" s="10"/>
      <c r="N19" s="10"/>
      <c r="O19" s="10"/>
      <c r="R19" s="18"/>
    </row>
    <row r="20" spans="2:18" x14ac:dyDescent="0.25">
      <c r="R20" s="17"/>
    </row>
    <row r="23" spans="2:18" x14ac:dyDescent="0.25">
      <c r="M23" s="5"/>
    </row>
  </sheetData>
  <mergeCells count="4">
    <mergeCell ref="B16:R16"/>
    <mergeCell ref="B17:R17"/>
    <mergeCell ref="B2:R2"/>
    <mergeCell ref="B3:R3"/>
  </mergeCells>
  <pageMargins left="0.7" right="0.7" top="0.75" bottom="0.75" header="0.3" footer="0.3"/>
  <pageSetup orientation="portrait" r:id="rId1"/>
  <ignoredErrors>
    <ignoredError sqref="C15:R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42"/>
  <sheetViews>
    <sheetView topLeftCell="A22" zoomScale="120" zoomScaleNormal="120" workbookViewId="0">
      <selection activeCell="B37" sqref="B37:R37"/>
    </sheetView>
  </sheetViews>
  <sheetFormatPr baseColWidth="10" defaultRowHeight="15" x14ac:dyDescent="0.25"/>
  <cols>
    <col min="1" max="1" width="11.42578125" style="1" customWidth="1"/>
    <col min="2" max="2" width="16.28515625" style="1" customWidth="1"/>
    <col min="3" max="17" width="8.7109375" style="1" customWidth="1"/>
    <col min="18" max="18" width="9.7109375" style="1" customWidth="1"/>
    <col min="19" max="16384" width="11.42578125" style="1"/>
  </cols>
  <sheetData>
    <row r="1" spans="2:23" ht="15.75" thickBot="1" x14ac:dyDescent="0.3"/>
    <row r="2" spans="2:23" ht="15.75" thickBot="1" x14ac:dyDescent="0.3">
      <c r="B2" s="77" t="s">
        <v>72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2:23" ht="15.75" thickBot="1" x14ac:dyDescent="0.3">
      <c r="B3" s="78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2:23" ht="23.25" customHeight="1" thickBot="1" x14ac:dyDescent="0.3">
      <c r="B4" s="39" t="s">
        <v>18</v>
      </c>
      <c r="C4" s="48">
        <v>2018</v>
      </c>
      <c r="D4" s="48">
        <v>2019</v>
      </c>
      <c r="E4" s="48">
        <v>2020</v>
      </c>
      <c r="F4" s="48">
        <v>2021</v>
      </c>
      <c r="G4" s="48">
        <v>2022</v>
      </c>
      <c r="H4" s="48">
        <v>2023</v>
      </c>
      <c r="I4" s="48">
        <v>2024</v>
      </c>
      <c r="J4" s="48">
        <v>2025</v>
      </c>
      <c r="K4" s="48">
        <v>2026</v>
      </c>
      <c r="L4" s="48">
        <v>2027</v>
      </c>
      <c r="M4" s="48">
        <v>2028</v>
      </c>
      <c r="N4" s="48">
        <v>2029</v>
      </c>
      <c r="O4" s="48">
        <v>2030</v>
      </c>
      <c r="P4" s="48">
        <v>2031</v>
      </c>
      <c r="Q4" s="48">
        <v>2032</v>
      </c>
      <c r="R4" s="48" t="s">
        <v>71</v>
      </c>
    </row>
    <row r="5" spans="2:23" ht="15.75" thickBot="1" x14ac:dyDescent="0.3">
      <c r="B5" s="44" t="s">
        <v>19</v>
      </c>
      <c r="C5" s="36">
        <v>4239.0006682400008</v>
      </c>
      <c r="D5" s="36">
        <v>7823.4239963100008</v>
      </c>
      <c r="E5" s="36">
        <v>7681.551767500001</v>
      </c>
      <c r="F5" s="36">
        <v>0</v>
      </c>
      <c r="G5" s="36">
        <v>0</v>
      </c>
      <c r="H5" s="36">
        <v>0</v>
      </c>
      <c r="I5" s="36">
        <v>0</v>
      </c>
      <c r="J5" s="36">
        <v>0</v>
      </c>
      <c r="K5" s="36">
        <v>2570.8710347775004</v>
      </c>
      <c r="L5" s="36">
        <v>1070.5271850000001</v>
      </c>
      <c r="M5" s="36">
        <v>0</v>
      </c>
      <c r="N5" s="36">
        <v>0</v>
      </c>
      <c r="O5" s="36">
        <v>0</v>
      </c>
      <c r="P5" s="36">
        <v>0</v>
      </c>
      <c r="Q5" s="36">
        <v>0</v>
      </c>
      <c r="R5" s="36">
        <f>+SUM(C5:Q5)</f>
        <v>23385.374651827504</v>
      </c>
      <c r="S5" s="33"/>
      <c r="V5" s="6"/>
      <c r="W5" s="7"/>
    </row>
    <row r="6" spans="2:23" ht="15.75" thickBot="1" x14ac:dyDescent="0.3">
      <c r="B6" s="44" t="s">
        <v>20</v>
      </c>
      <c r="C6" s="36">
        <v>0</v>
      </c>
      <c r="D6" s="36">
        <v>866.99485600000014</v>
      </c>
      <c r="E6" s="36">
        <v>0</v>
      </c>
      <c r="F6" s="36">
        <v>0</v>
      </c>
      <c r="G6" s="36">
        <v>10652.855667090002</v>
      </c>
      <c r="H6" s="36">
        <v>37556.91818008</v>
      </c>
      <c r="I6" s="36">
        <v>0</v>
      </c>
      <c r="J6" s="36">
        <v>388.65867136021387</v>
      </c>
      <c r="K6" s="36">
        <v>2395.5641840000003</v>
      </c>
      <c r="L6" s="36">
        <v>617.59156921978615</v>
      </c>
      <c r="M6" s="36">
        <v>1782.9432020400004</v>
      </c>
      <c r="N6" s="36">
        <v>10746.809060000003</v>
      </c>
      <c r="O6" s="36">
        <v>8140.707862950002</v>
      </c>
      <c r="P6" s="36">
        <v>0</v>
      </c>
      <c r="Q6" s="36">
        <v>0</v>
      </c>
      <c r="R6" s="36">
        <f>+SUM(C6:Q6)</f>
        <v>73149.043252740012</v>
      </c>
      <c r="S6" s="33"/>
      <c r="V6" s="6"/>
      <c r="W6" s="7"/>
    </row>
    <row r="7" spans="2:23" ht="15.75" thickBot="1" x14ac:dyDescent="0.3">
      <c r="B7" s="44" t="s">
        <v>21</v>
      </c>
      <c r="C7" s="36">
        <v>547.15833900000007</v>
      </c>
      <c r="D7" s="36">
        <v>435.45798431200006</v>
      </c>
      <c r="E7" s="36">
        <v>0</v>
      </c>
      <c r="F7" s="36">
        <v>2122.1738200000004</v>
      </c>
      <c r="G7" s="36">
        <v>1534.9887150000002</v>
      </c>
      <c r="H7" s="36">
        <v>5485.8193247000017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1343.3511325000004</v>
      </c>
      <c r="P7" s="36">
        <v>0</v>
      </c>
      <c r="Q7" s="36">
        <v>0</v>
      </c>
      <c r="R7" s="36">
        <f t="shared" ref="R7:R35" si="0">+SUM(C7:Q7)</f>
        <v>11468.949315512004</v>
      </c>
      <c r="S7" s="33"/>
      <c r="V7" s="6"/>
      <c r="W7" s="7"/>
    </row>
    <row r="8" spans="2:23" ht="15.75" thickBot="1" x14ac:dyDescent="0.3">
      <c r="B8" s="44" t="s">
        <v>60</v>
      </c>
      <c r="C8" s="36">
        <v>0</v>
      </c>
      <c r="D8" s="36">
        <v>0</v>
      </c>
      <c r="E8" s="36">
        <v>0</v>
      </c>
      <c r="F8" s="36">
        <v>0</v>
      </c>
      <c r="G8" s="36">
        <v>0</v>
      </c>
      <c r="H8" s="36">
        <v>0</v>
      </c>
      <c r="I8" s="36">
        <v>0</v>
      </c>
      <c r="J8" s="36">
        <v>2659.8352423500005</v>
      </c>
      <c r="K8" s="36">
        <v>0</v>
      </c>
      <c r="L8" s="36">
        <v>0</v>
      </c>
      <c r="M8" s="36">
        <v>0</v>
      </c>
      <c r="N8" s="36">
        <v>0</v>
      </c>
      <c r="O8" s="36">
        <v>9723.4832500000011</v>
      </c>
      <c r="P8" s="36">
        <v>0</v>
      </c>
      <c r="Q8" s="36">
        <v>0</v>
      </c>
      <c r="R8" s="36">
        <f t="shared" si="0"/>
        <v>12383.318492350001</v>
      </c>
      <c r="S8" s="33"/>
      <c r="V8" s="6"/>
      <c r="W8" s="7"/>
    </row>
    <row r="9" spans="2:23" ht="15.75" thickBot="1" x14ac:dyDescent="0.3">
      <c r="B9" s="44" t="s">
        <v>61</v>
      </c>
      <c r="C9" s="36">
        <v>57.906646850000016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1199.2415585150002</v>
      </c>
      <c r="L9" s="36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f t="shared" si="0"/>
        <v>1257.1482053650002</v>
      </c>
      <c r="S9" s="33"/>
      <c r="V9" s="6"/>
      <c r="W9" s="7"/>
    </row>
    <row r="10" spans="2:23" ht="15.75" thickBot="1" x14ac:dyDescent="0.3">
      <c r="B10" s="44" t="s">
        <v>22</v>
      </c>
      <c r="C10" s="36">
        <v>1427.36958</v>
      </c>
      <c r="D10" s="36">
        <v>25622.585963728005</v>
      </c>
      <c r="E10" s="36">
        <v>0</v>
      </c>
      <c r="F10" s="36">
        <v>8806.0773255000022</v>
      </c>
      <c r="G10" s="36">
        <v>185.30126992000001</v>
      </c>
      <c r="H10" s="36">
        <v>1591.6303650000002</v>
      </c>
      <c r="I10" s="36">
        <v>6198.6733705000006</v>
      </c>
      <c r="J10" s="36">
        <v>0</v>
      </c>
      <c r="K10" s="36">
        <v>0</v>
      </c>
      <c r="L10" s="36">
        <v>12107.832387300003</v>
      </c>
      <c r="M10" s="36">
        <v>6806.4382750000013</v>
      </c>
      <c r="N10" s="36">
        <v>0</v>
      </c>
      <c r="O10" s="36">
        <v>12815.107230575002</v>
      </c>
      <c r="P10" s="36">
        <v>0</v>
      </c>
      <c r="Q10" s="36">
        <v>0</v>
      </c>
      <c r="R10" s="36">
        <f t="shared" si="0"/>
        <v>75561.015767523</v>
      </c>
      <c r="S10" s="33"/>
      <c r="V10" s="6"/>
      <c r="W10" s="7"/>
    </row>
    <row r="11" spans="2:23" ht="15.75" thickBot="1" x14ac:dyDescent="0.3">
      <c r="B11" s="44" t="s">
        <v>23</v>
      </c>
      <c r="C11" s="36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2351.5630622250001</v>
      </c>
      <c r="J11" s="36">
        <v>0</v>
      </c>
      <c r="K11" s="36">
        <v>0</v>
      </c>
      <c r="L11" s="36">
        <v>0</v>
      </c>
      <c r="M11" s="36">
        <v>2469.7458649500004</v>
      </c>
      <c r="N11" s="36">
        <v>9874.1500390000019</v>
      </c>
      <c r="O11" s="36">
        <v>8457.2912611850024</v>
      </c>
      <c r="P11" s="36">
        <v>0</v>
      </c>
      <c r="Q11" s="36">
        <v>8750.0020920000006</v>
      </c>
      <c r="R11" s="36">
        <f t="shared" si="0"/>
        <v>31902.752319360006</v>
      </c>
      <c r="S11" s="33"/>
      <c r="V11" s="6"/>
      <c r="W11" s="7"/>
    </row>
    <row r="12" spans="2:23" ht="15.75" thickBot="1" x14ac:dyDescent="0.3">
      <c r="B12" s="44" t="s">
        <v>24</v>
      </c>
      <c r="C12" s="36">
        <v>16652.645100000002</v>
      </c>
      <c r="D12" s="36">
        <v>7176.5678267667708</v>
      </c>
      <c r="E12" s="36">
        <v>9376.5909048500034</v>
      </c>
      <c r="F12" s="36">
        <v>2917.0449750000002</v>
      </c>
      <c r="G12" s="36">
        <v>460.49661450000008</v>
      </c>
      <c r="H12" s="36">
        <v>6780.7607270000008</v>
      </c>
      <c r="I12" s="36">
        <v>23623.422514282502</v>
      </c>
      <c r="J12" s="36">
        <v>19240.267310727599</v>
      </c>
      <c r="K12" s="36">
        <v>5915.4267497659221</v>
      </c>
      <c r="L12" s="36">
        <v>550.97976232000008</v>
      </c>
      <c r="M12" s="36">
        <v>0</v>
      </c>
      <c r="N12" s="36">
        <v>0</v>
      </c>
      <c r="O12" s="36">
        <v>0</v>
      </c>
      <c r="P12" s="36">
        <v>0</v>
      </c>
      <c r="Q12" s="36">
        <v>3691.0342417000006</v>
      </c>
      <c r="R12" s="36">
        <f t="shared" si="0"/>
        <v>96385.236726912786</v>
      </c>
      <c r="S12" s="33"/>
      <c r="V12" s="6"/>
    </row>
    <row r="13" spans="2:23" ht="15.75" thickBot="1" x14ac:dyDescent="0.3">
      <c r="B13" s="44" t="s">
        <v>65</v>
      </c>
      <c r="C13" s="36">
        <v>0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206.94876452250003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f t="shared" si="0"/>
        <v>206.94876452250003</v>
      </c>
      <c r="S13" s="33"/>
      <c r="V13" s="6"/>
    </row>
    <row r="14" spans="2:23" ht="15.75" thickBot="1" x14ac:dyDescent="0.3">
      <c r="B14" s="44" t="s">
        <v>25</v>
      </c>
      <c r="C14" s="36">
        <v>0</v>
      </c>
      <c r="D14" s="36">
        <v>0</v>
      </c>
      <c r="E14" s="36">
        <v>0</v>
      </c>
      <c r="F14" s="36">
        <v>1944.6966500000003</v>
      </c>
      <c r="G14" s="36">
        <v>0</v>
      </c>
      <c r="H14" s="36">
        <v>0</v>
      </c>
      <c r="I14" s="36">
        <v>764.11851516000002</v>
      </c>
      <c r="J14" s="36">
        <v>18110.465231040002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f>+SUM(C14:Q14)</f>
        <v>20819.280396200003</v>
      </c>
      <c r="S14" s="33"/>
      <c r="V14" s="6"/>
    </row>
    <row r="15" spans="2:23" ht="15.75" thickBot="1" x14ac:dyDescent="0.3">
      <c r="B15" s="44" t="s">
        <v>26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145.83336820000002</v>
      </c>
      <c r="J15" s="36">
        <v>0</v>
      </c>
      <c r="K15" s="36">
        <v>0</v>
      </c>
      <c r="L15" s="36">
        <v>0</v>
      </c>
      <c r="M15" s="36">
        <v>328.99547180500008</v>
      </c>
      <c r="N15" s="36">
        <v>2595.5026679432945</v>
      </c>
      <c r="O15" s="36">
        <v>5789.9160035567065</v>
      </c>
      <c r="P15" s="36">
        <v>0</v>
      </c>
      <c r="Q15" s="36">
        <v>0</v>
      </c>
      <c r="R15" s="36">
        <f t="shared" si="0"/>
        <v>8860.2475115050001</v>
      </c>
      <c r="S15" s="33"/>
      <c r="V15" s="6"/>
    </row>
    <row r="16" spans="2:23" ht="15.75" thickBot="1" x14ac:dyDescent="0.3">
      <c r="B16" s="44" t="s">
        <v>27</v>
      </c>
      <c r="C16" s="36">
        <v>5615.030256680001</v>
      </c>
      <c r="D16" s="36">
        <v>3409.8273300000001</v>
      </c>
      <c r="E16" s="36">
        <v>2406.3072169500001</v>
      </c>
      <c r="F16" s="36">
        <v>0</v>
      </c>
      <c r="G16" s="36">
        <v>25033.645722800004</v>
      </c>
      <c r="H16" s="36">
        <v>795.81518250000011</v>
      </c>
      <c r="I16" s="36">
        <v>0</v>
      </c>
      <c r="J16" s="36">
        <v>0</v>
      </c>
      <c r="K16" s="36">
        <v>201.64238594500003</v>
      </c>
      <c r="L16" s="36">
        <v>611.37108955000008</v>
      </c>
      <c r="M16" s="36">
        <v>0</v>
      </c>
      <c r="N16" s="36">
        <v>0</v>
      </c>
      <c r="O16" s="36">
        <v>13848.203725200003</v>
      </c>
      <c r="P16" s="36">
        <v>0</v>
      </c>
      <c r="Q16" s="36">
        <v>0</v>
      </c>
      <c r="R16" s="36">
        <f t="shared" si="0"/>
        <v>51921.842909625011</v>
      </c>
      <c r="S16" s="33"/>
      <c r="V16" s="6"/>
    </row>
    <row r="17" spans="2:22" ht="15.75" thickBot="1" x14ac:dyDescent="0.3">
      <c r="B17" s="44" t="s">
        <v>28</v>
      </c>
      <c r="C17" s="36">
        <v>3133.1839529660806</v>
      </c>
      <c r="D17" s="36">
        <v>0</v>
      </c>
      <c r="E17" s="36">
        <v>0</v>
      </c>
      <c r="F17" s="36">
        <v>0</v>
      </c>
      <c r="G17" s="36">
        <v>2139.0341511500005</v>
      </c>
      <c r="H17" s="36">
        <v>0</v>
      </c>
      <c r="I17" s="36">
        <v>0</v>
      </c>
      <c r="J17" s="36">
        <v>1093.7502615000001</v>
      </c>
      <c r="K17" s="36">
        <v>6822.4112203000013</v>
      </c>
      <c r="L17" s="36">
        <v>0</v>
      </c>
      <c r="M17" s="36">
        <v>1052.4367369752715</v>
      </c>
      <c r="N17" s="36">
        <v>0</v>
      </c>
      <c r="O17" s="36">
        <v>0</v>
      </c>
      <c r="P17" s="36">
        <v>0</v>
      </c>
      <c r="Q17" s="36">
        <v>21291.037370720001</v>
      </c>
      <c r="R17" s="36">
        <f t="shared" si="0"/>
        <v>35531.853693611352</v>
      </c>
      <c r="S17" s="33"/>
      <c r="V17" s="6"/>
    </row>
    <row r="18" spans="2:22" ht="15.75" thickBot="1" x14ac:dyDescent="0.3">
      <c r="B18" s="44" t="s">
        <v>29</v>
      </c>
      <c r="C18" s="36">
        <v>4014.8394503100008</v>
      </c>
      <c r="D18" s="36">
        <v>0</v>
      </c>
      <c r="E18" s="36">
        <v>1719.4894496000004</v>
      </c>
      <c r="F18" s="36">
        <v>16105.562283200003</v>
      </c>
      <c r="G18" s="36">
        <v>5271.657246050001</v>
      </c>
      <c r="H18" s="36">
        <v>0</v>
      </c>
      <c r="I18" s="36">
        <v>4425.3356482725012</v>
      </c>
      <c r="J18" s="36">
        <v>0</v>
      </c>
      <c r="K18" s="36">
        <v>1977.9179217525002</v>
      </c>
      <c r="L18" s="36">
        <v>510.41678870000004</v>
      </c>
      <c r="M18" s="36">
        <v>1657.1449835652761</v>
      </c>
      <c r="N18" s="36">
        <v>0</v>
      </c>
      <c r="O18" s="36">
        <v>0</v>
      </c>
      <c r="P18" s="36">
        <v>35950.854012215997</v>
      </c>
      <c r="Q18" s="36">
        <v>923.10218643500014</v>
      </c>
      <c r="R18" s="36">
        <f t="shared" si="0"/>
        <v>72556.319970101278</v>
      </c>
      <c r="S18" s="33"/>
      <c r="V18" s="6"/>
    </row>
    <row r="19" spans="2:22" ht="15.75" thickBot="1" x14ac:dyDescent="0.3">
      <c r="B19" s="44" t="s">
        <v>30</v>
      </c>
      <c r="C19" s="36">
        <v>11337.099637864001</v>
      </c>
      <c r="D19" s="36">
        <v>0</v>
      </c>
      <c r="E19" s="36">
        <v>0</v>
      </c>
      <c r="F19" s="36">
        <v>0</v>
      </c>
      <c r="G19" s="36">
        <v>2316.6434850000005</v>
      </c>
      <c r="H19" s="36">
        <v>12409.411412450001</v>
      </c>
      <c r="I19" s="36">
        <v>16381.973535200003</v>
      </c>
      <c r="J19" s="36">
        <v>120.31252876500002</v>
      </c>
      <c r="K19" s="36">
        <v>1357.2745940975001</v>
      </c>
      <c r="L19" s="36">
        <v>0</v>
      </c>
      <c r="M19" s="36">
        <v>514.71872201750011</v>
      </c>
      <c r="N19" s="36">
        <v>0</v>
      </c>
      <c r="O19" s="36">
        <v>0</v>
      </c>
      <c r="P19" s="36">
        <v>0</v>
      </c>
      <c r="Q19" s="36">
        <v>0</v>
      </c>
      <c r="R19" s="36">
        <f t="shared" si="0"/>
        <v>44437.433915394009</v>
      </c>
      <c r="S19" s="33"/>
      <c r="V19" s="6"/>
    </row>
    <row r="20" spans="2:22" ht="15.75" thickBot="1" x14ac:dyDescent="0.3">
      <c r="B20" s="44" t="s">
        <v>31</v>
      </c>
      <c r="C20" s="36">
        <v>892.1059875000002</v>
      </c>
      <c r="D20" s="36">
        <v>0</v>
      </c>
      <c r="E20" s="36">
        <v>0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382.05925758000006</v>
      </c>
      <c r="L20" s="36">
        <v>5709.4783200000011</v>
      </c>
      <c r="M20" s="36">
        <v>0</v>
      </c>
      <c r="N20" s="36">
        <v>0</v>
      </c>
      <c r="O20" s="36">
        <v>0</v>
      </c>
      <c r="P20" s="36">
        <v>0</v>
      </c>
      <c r="Q20" s="36">
        <v>923.10218643500014</v>
      </c>
      <c r="R20" s="36">
        <f t="shared" si="0"/>
        <v>7906.7457515150018</v>
      </c>
      <c r="S20" s="33"/>
      <c r="V20" s="6"/>
    </row>
    <row r="21" spans="2:22" ht="15.75" thickBot="1" x14ac:dyDescent="0.3">
      <c r="B21" s="44" t="s">
        <v>32</v>
      </c>
      <c r="C21" s="36">
        <v>0</v>
      </c>
      <c r="D21" s="36">
        <v>1480.2351200000003</v>
      </c>
      <c r="E21" s="36">
        <v>0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663.29732218750007</v>
      </c>
      <c r="L21" s="36">
        <v>0</v>
      </c>
      <c r="M21" s="36">
        <v>0</v>
      </c>
      <c r="N21" s="36">
        <v>11931.752378000003</v>
      </c>
      <c r="O21" s="36">
        <v>0</v>
      </c>
      <c r="P21" s="36">
        <v>0</v>
      </c>
      <c r="Q21" s="36">
        <v>0</v>
      </c>
      <c r="R21" s="36">
        <f t="shared" si="0"/>
        <v>14075.284820187502</v>
      </c>
      <c r="S21" s="33"/>
      <c r="V21" s="6"/>
    </row>
    <row r="22" spans="2:22" ht="15.75" thickBot="1" x14ac:dyDescent="0.3">
      <c r="B22" s="44" t="s">
        <v>33</v>
      </c>
      <c r="C22" s="36">
        <v>0</v>
      </c>
      <c r="D22" s="36">
        <v>0</v>
      </c>
      <c r="E22" s="36">
        <v>0</v>
      </c>
      <c r="F22" s="36">
        <v>0</v>
      </c>
      <c r="G22" s="36">
        <v>729.6237503100001</v>
      </c>
      <c r="H22" s="36">
        <v>0</v>
      </c>
      <c r="I22" s="36">
        <v>0</v>
      </c>
      <c r="J22" s="36">
        <v>0</v>
      </c>
      <c r="K22" s="36">
        <v>2141.0543700000003</v>
      </c>
      <c r="L22" s="36">
        <v>0</v>
      </c>
      <c r="M22" s="36">
        <v>1690.0196690735429</v>
      </c>
      <c r="N22" s="36">
        <v>0</v>
      </c>
      <c r="O22" s="36">
        <v>0</v>
      </c>
      <c r="P22" s="36">
        <v>0</v>
      </c>
      <c r="Q22" s="36">
        <v>8123.3629170753948</v>
      </c>
      <c r="R22" s="36">
        <f t="shared" si="0"/>
        <v>12684.060706458939</v>
      </c>
      <c r="S22" s="33"/>
      <c r="V22" s="6"/>
    </row>
    <row r="23" spans="2:22" ht="15.75" thickBot="1" x14ac:dyDescent="0.3">
      <c r="B23" s="44" t="s">
        <v>34</v>
      </c>
      <c r="C23" s="36">
        <v>52.110318000000007</v>
      </c>
      <c r="D23" s="36">
        <v>40926.701053004654</v>
      </c>
      <c r="E23" s="36">
        <v>15669.667025350001</v>
      </c>
      <c r="F23" s="36">
        <v>0</v>
      </c>
      <c r="G23" s="36">
        <v>173.71994055000005</v>
      </c>
      <c r="H23" s="36">
        <v>1132.8216716700001</v>
      </c>
      <c r="I23" s="36">
        <v>17950.453927110098</v>
      </c>
      <c r="J23" s="36">
        <v>4239.6403055924047</v>
      </c>
      <c r="K23" s="36">
        <v>1750.2269850000002</v>
      </c>
      <c r="L23" s="36">
        <v>5667.9411100000007</v>
      </c>
      <c r="M23" s="36">
        <v>13599.433598400003</v>
      </c>
      <c r="N23" s="36">
        <v>0</v>
      </c>
      <c r="O23" s="36">
        <v>0</v>
      </c>
      <c r="P23" s="36">
        <v>0</v>
      </c>
      <c r="Q23" s="36">
        <v>2625.9068940000006</v>
      </c>
      <c r="R23" s="36">
        <f t="shared" si="0"/>
        <v>103788.62282867715</v>
      </c>
      <c r="S23" s="33"/>
      <c r="V23" s="6"/>
    </row>
    <row r="24" spans="2:22" ht="15.75" thickBot="1" x14ac:dyDescent="0.3">
      <c r="B24" s="44" t="s">
        <v>35</v>
      </c>
      <c r="C24" s="36">
        <v>0</v>
      </c>
      <c r="D24" s="36">
        <v>18329.888223903101</v>
      </c>
      <c r="E24" s="36">
        <v>8328.7770215000019</v>
      </c>
      <c r="F24" s="36">
        <v>0</v>
      </c>
      <c r="G24" s="36">
        <v>15260.468865200004</v>
      </c>
      <c r="H24" s="36">
        <v>0</v>
      </c>
      <c r="I24" s="36">
        <v>18676.492791710003</v>
      </c>
      <c r="J24" s="36">
        <v>0</v>
      </c>
      <c r="K24" s="36">
        <v>0</v>
      </c>
      <c r="L24" s="36">
        <v>9403.4579275000015</v>
      </c>
      <c r="M24" s="36">
        <v>8140.7078629500011</v>
      </c>
      <c r="N24" s="36">
        <v>0</v>
      </c>
      <c r="O24" s="36">
        <v>0</v>
      </c>
      <c r="P24" s="36">
        <v>16402.317327825003</v>
      </c>
      <c r="Q24" s="36">
        <v>20150.266987500003</v>
      </c>
      <c r="R24" s="36">
        <f>+SUM(C24:Q24)</f>
        <v>114692.37700808811</v>
      </c>
      <c r="S24" s="33"/>
      <c r="V24" s="6"/>
    </row>
    <row r="25" spans="2:22" ht="15.75" thickBot="1" x14ac:dyDescent="0.3">
      <c r="B25" s="44" t="s">
        <v>36</v>
      </c>
      <c r="C25" s="36">
        <v>0</v>
      </c>
      <c r="D25" s="36">
        <v>0</v>
      </c>
      <c r="E25" s="36">
        <v>5910.7449830000005</v>
      </c>
      <c r="F25" s="36">
        <v>0</v>
      </c>
      <c r="G25" s="36">
        <v>0</v>
      </c>
      <c r="H25" s="36">
        <v>0</v>
      </c>
      <c r="I25" s="36">
        <v>3150.0007531200008</v>
      </c>
      <c r="J25" s="36">
        <v>5661.2573953000001</v>
      </c>
      <c r="K25" s="36">
        <v>0</v>
      </c>
      <c r="L25" s="36">
        <v>1070.5271850000001</v>
      </c>
      <c r="M25" s="36">
        <v>2787.1213022575002</v>
      </c>
      <c r="N25" s="36">
        <v>6806.4382750000013</v>
      </c>
      <c r="O25" s="36">
        <v>0</v>
      </c>
      <c r="P25" s="36">
        <v>923.10218643500014</v>
      </c>
      <c r="Q25" s="36">
        <v>0</v>
      </c>
      <c r="R25" s="36">
        <f>+SUM(C25:Q25)</f>
        <v>26309.192080112505</v>
      </c>
      <c r="S25" s="33"/>
      <c r="V25" s="6"/>
    </row>
    <row r="26" spans="2:22" ht="15.75" thickBot="1" x14ac:dyDescent="0.3">
      <c r="B26" s="44" t="s">
        <v>37</v>
      </c>
      <c r="C26" s="36">
        <v>1425.5230622100003</v>
      </c>
      <c r="D26" s="36">
        <v>0</v>
      </c>
      <c r="E26" s="36">
        <v>806.01067950000004</v>
      </c>
      <c r="F26" s="36">
        <v>0</v>
      </c>
      <c r="G26" s="36">
        <v>0</v>
      </c>
      <c r="H26" s="36">
        <v>530.54345500000011</v>
      </c>
      <c r="I26" s="36">
        <v>0</v>
      </c>
      <c r="J26" s="36">
        <v>1057.3108000000002</v>
      </c>
      <c r="K26" s="36">
        <v>0</v>
      </c>
      <c r="L26" s="36">
        <v>1157.1360439600003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6">
        <f t="shared" si="0"/>
        <v>4976.5240406700013</v>
      </c>
      <c r="S26" s="33"/>
      <c r="V26" s="6"/>
    </row>
    <row r="27" spans="2:22" ht="15.75" thickBot="1" x14ac:dyDescent="0.3">
      <c r="B27" s="44" t="s">
        <v>38</v>
      </c>
      <c r="C27" s="36">
        <v>0</v>
      </c>
      <c r="D27" s="36">
        <v>16352.305394152001</v>
      </c>
      <c r="E27" s="36">
        <v>14110.978688768002</v>
      </c>
      <c r="F27" s="36">
        <v>0</v>
      </c>
      <c r="G27" s="36">
        <v>331.69350240000006</v>
      </c>
      <c r="H27" s="36">
        <v>16905.312172320002</v>
      </c>
      <c r="I27" s="36">
        <v>875.55246528750013</v>
      </c>
      <c r="J27" s="36">
        <v>0</v>
      </c>
      <c r="K27" s="36">
        <v>16750.521871200002</v>
      </c>
      <c r="L27" s="36">
        <v>13052.124215000002</v>
      </c>
      <c r="M27" s="36">
        <v>0</v>
      </c>
      <c r="N27" s="36">
        <v>0</v>
      </c>
      <c r="O27" s="36">
        <v>0</v>
      </c>
      <c r="P27" s="36">
        <v>0</v>
      </c>
      <c r="Q27" s="36">
        <v>0</v>
      </c>
      <c r="R27" s="36">
        <f t="shared" si="0"/>
        <v>78378.488309127511</v>
      </c>
      <c r="S27" s="33"/>
      <c r="V27" s="6"/>
    </row>
    <row r="28" spans="2:22" ht="15.75" thickBot="1" x14ac:dyDescent="0.3">
      <c r="B28" s="44" t="s">
        <v>39</v>
      </c>
      <c r="C28" s="36">
        <v>0</v>
      </c>
      <c r="D28" s="36">
        <v>12806.960273250003</v>
      </c>
      <c r="E28" s="36">
        <v>0</v>
      </c>
      <c r="F28" s="36">
        <v>0</v>
      </c>
      <c r="G28" s="36">
        <v>0</v>
      </c>
      <c r="H28" s="36">
        <v>0</v>
      </c>
      <c r="I28" s="36">
        <v>0</v>
      </c>
      <c r="J28" s="36">
        <v>6320.6039624000005</v>
      </c>
      <c r="K28" s="36">
        <v>323.68909322750005</v>
      </c>
      <c r="L28" s="36">
        <v>0</v>
      </c>
      <c r="M28" s="36">
        <v>9803.3857376000014</v>
      </c>
      <c r="N28" s="36">
        <v>0</v>
      </c>
      <c r="O28" s="36">
        <v>0</v>
      </c>
      <c r="P28" s="36">
        <v>0</v>
      </c>
      <c r="Q28" s="36">
        <v>15794.138939280001</v>
      </c>
      <c r="R28" s="36">
        <f t="shared" si="0"/>
        <v>45048.7780057575</v>
      </c>
      <c r="S28" s="33"/>
      <c r="V28" s="6"/>
    </row>
    <row r="29" spans="2:22" ht="15.75" thickBot="1" x14ac:dyDescent="0.3">
      <c r="B29" s="44" t="s">
        <v>40</v>
      </c>
      <c r="C29" s="36">
        <v>31061.96366676001</v>
      </c>
      <c r="D29" s="36">
        <v>12279.267781300001</v>
      </c>
      <c r="E29" s="36">
        <v>14904.834825400003</v>
      </c>
      <c r="F29" s="36">
        <v>2430.8708125000003</v>
      </c>
      <c r="G29" s="36">
        <v>0</v>
      </c>
      <c r="H29" s="36">
        <v>0</v>
      </c>
      <c r="I29" s="36">
        <v>700.44197223000003</v>
      </c>
      <c r="J29" s="36">
        <v>0</v>
      </c>
      <c r="K29" s="36">
        <v>4861.7416250000006</v>
      </c>
      <c r="L29" s="36">
        <v>550.97976232000008</v>
      </c>
      <c r="M29" s="36">
        <v>5340.2653886400012</v>
      </c>
      <c r="N29" s="36">
        <v>19820.529510080003</v>
      </c>
      <c r="O29" s="36">
        <v>0</v>
      </c>
      <c r="P29" s="36">
        <v>0</v>
      </c>
      <c r="Q29" s="36">
        <v>0</v>
      </c>
      <c r="R29" s="36">
        <f t="shared" si="0"/>
        <v>91950.895344230012</v>
      </c>
      <c r="S29" s="33"/>
      <c r="V29" s="6"/>
    </row>
    <row r="30" spans="2:22" ht="15.75" thickBot="1" x14ac:dyDescent="0.3">
      <c r="B30" s="44" t="s">
        <v>41</v>
      </c>
      <c r="C30" s="36">
        <v>4317.4757862600009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6">
        <v>1093.7502615000001</v>
      </c>
      <c r="J30" s="36">
        <v>0</v>
      </c>
      <c r="K30" s="36">
        <v>0</v>
      </c>
      <c r="L30" s="36">
        <v>0</v>
      </c>
      <c r="M30" s="36">
        <v>13303.056164775002</v>
      </c>
      <c r="N30" s="36">
        <v>0</v>
      </c>
      <c r="O30" s="36">
        <v>0</v>
      </c>
      <c r="P30" s="36">
        <v>0</v>
      </c>
      <c r="Q30" s="36">
        <v>0</v>
      </c>
      <c r="R30" s="36">
        <f t="shared" si="0"/>
        <v>18714.282212535003</v>
      </c>
      <c r="S30" s="33"/>
      <c r="V30" s="6"/>
    </row>
    <row r="31" spans="2:22" ht="15.75" thickBot="1" x14ac:dyDescent="0.3">
      <c r="B31" s="44" t="s">
        <v>42</v>
      </c>
      <c r="C31" s="36">
        <v>9734.1318802000023</v>
      </c>
      <c r="D31" s="36">
        <v>18739.748298375005</v>
      </c>
      <c r="E31" s="36">
        <v>2571.1740676050003</v>
      </c>
      <c r="F31" s="36">
        <v>16120.213590000001</v>
      </c>
      <c r="G31" s="36">
        <v>18688.700955340006</v>
      </c>
      <c r="H31" s="36">
        <v>18129.510049877557</v>
      </c>
      <c r="I31" s="36">
        <v>10086.060604009946</v>
      </c>
      <c r="J31" s="36"/>
      <c r="K31" s="36"/>
      <c r="L31" s="36">
        <v>13436.198027265002</v>
      </c>
      <c r="M31" s="36"/>
      <c r="N31" s="36"/>
      <c r="O31" s="36">
        <v>1105.6450080000002</v>
      </c>
      <c r="P31" s="36">
        <v>102450.33332618502</v>
      </c>
      <c r="Q31" s="36"/>
      <c r="R31" s="36">
        <f t="shared" si="0"/>
        <v>211061.71580685757</v>
      </c>
      <c r="V31" s="6"/>
    </row>
    <row r="32" spans="2:22" ht="15.75" thickBot="1" x14ac:dyDescent="0.3">
      <c r="B32" s="44" t="s">
        <v>64</v>
      </c>
      <c r="C32" s="36">
        <v>0</v>
      </c>
      <c r="D32" s="36">
        <v>0</v>
      </c>
      <c r="E32" s="36">
        <v>3889.3933000000006</v>
      </c>
      <c r="F32" s="36">
        <v>9723.4832500000011</v>
      </c>
      <c r="G32" s="36">
        <v>0</v>
      </c>
      <c r="H32" s="36">
        <v>3889.3933000000006</v>
      </c>
      <c r="I32" s="36">
        <v>0</v>
      </c>
      <c r="J32" s="36">
        <v>0</v>
      </c>
      <c r="K32" s="36">
        <v>0</v>
      </c>
      <c r="L32" s="36">
        <v>0</v>
      </c>
      <c r="M32" s="36">
        <v>1135.5650155850001</v>
      </c>
      <c r="N32" s="36">
        <v>0</v>
      </c>
      <c r="O32" s="36">
        <v>0</v>
      </c>
      <c r="P32" s="36">
        <v>0</v>
      </c>
      <c r="Q32" s="36">
        <v>6806.4382750000013</v>
      </c>
      <c r="R32" s="36">
        <f t="shared" si="0"/>
        <v>25444.273140585003</v>
      </c>
      <c r="V32" s="6"/>
    </row>
    <row r="33" spans="2:22" ht="15.75" thickBot="1" x14ac:dyDescent="0.3">
      <c r="B33" s="44" t="s">
        <v>43</v>
      </c>
      <c r="C33" s="36">
        <v>0</v>
      </c>
      <c r="D33" s="36">
        <v>528.64595972500013</v>
      </c>
      <c r="E33" s="36">
        <v>0</v>
      </c>
      <c r="F33" s="36">
        <v>1074.6809060000003</v>
      </c>
      <c r="G33" s="36">
        <v>1219.2492773500003</v>
      </c>
      <c r="H33" s="36">
        <v>23646.756042000001</v>
      </c>
      <c r="I33" s="36">
        <v>8505.5027456100015</v>
      </c>
      <c r="J33" s="36">
        <v>5376.0912322650011</v>
      </c>
      <c r="K33" s="36">
        <v>20270.158480000002</v>
      </c>
      <c r="L33" s="36">
        <v>0</v>
      </c>
      <c r="M33" s="36">
        <v>12689.243820110003</v>
      </c>
      <c r="N33" s="36">
        <v>102450.33332618502</v>
      </c>
      <c r="O33" s="36">
        <v>102450.33332618502</v>
      </c>
      <c r="P33" s="36">
        <v>0</v>
      </c>
      <c r="Q33" s="36">
        <v>0</v>
      </c>
      <c r="R33" s="36">
        <f>+SUM(C33:Q33)</f>
        <v>278210.99511543004</v>
      </c>
      <c r="V33" s="6"/>
    </row>
    <row r="34" spans="2:22" ht="15.75" thickBot="1" x14ac:dyDescent="0.3">
      <c r="B34" s="44" t="s">
        <v>44</v>
      </c>
      <c r="C34" s="36">
        <v>14475.963132150002</v>
      </c>
      <c r="D34" s="36">
        <v>0</v>
      </c>
      <c r="E34" s="36">
        <v>1612.0213590000001</v>
      </c>
      <c r="F34" s="36">
        <v>1719.4894496000004</v>
      </c>
      <c r="G34" s="36">
        <v>29702.873429858308</v>
      </c>
      <c r="H34" s="36">
        <v>8490.4967623916982</v>
      </c>
      <c r="I34" s="36">
        <v>0</v>
      </c>
      <c r="J34" s="36">
        <v>0</v>
      </c>
      <c r="K34" s="36">
        <v>0</v>
      </c>
      <c r="L34" s="36">
        <v>0</v>
      </c>
      <c r="M34" s="36">
        <v>488.18682913000009</v>
      </c>
      <c r="N34" s="36">
        <v>9801.5429959200028</v>
      </c>
      <c r="O34" s="36">
        <v>0</v>
      </c>
      <c r="P34" s="36">
        <v>9723.4832499999993</v>
      </c>
      <c r="Q34" s="36">
        <v>0</v>
      </c>
      <c r="R34" s="36">
        <f>+SUM(C34:Q34)</f>
        <v>76014.057208050013</v>
      </c>
      <c r="S34" s="33"/>
      <c r="V34" s="6"/>
    </row>
    <row r="35" spans="2:22" ht="15.75" thickBot="1" x14ac:dyDescent="0.3">
      <c r="B35" s="44" t="s">
        <v>45</v>
      </c>
      <c r="C35" s="36">
        <v>390.82738500000005</v>
      </c>
      <c r="D35" s="36">
        <v>845.84864000000005</v>
      </c>
      <c r="E35" s="36">
        <v>3739.9348662000007</v>
      </c>
      <c r="F35" s="36">
        <v>18308.280529500003</v>
      </c>
      <c r="G35" s="36">
        <v>0</v>
      </c>
      <c r="H35" s="36">
        <v>0</v>
      </c>
      <c r="I35" s="36">
        <v>0</v>
      </c>
      <c r="J35" s="36">
        <v>0</v>
      </c>
      <c r="K35" s="36">
        <v>0</v>
      </c>
      <c r="L35" s="36">
        <v>0</v>
      </c>
      <c r="M35" s="36">
        <v>0</v>
      </c>
      <c r="N35" s="36">
        <v>0</v>
      </c>
      <c r="O35" s="36">
        <v>0</v>
      </c>
      <c r="P35" s="36">
        <v>0</v>
      </c>
      <c r="Q35" s="36">
        <v>0</v>
      </c>
      <c r="R35" s="36">
        <f t="shared" si="0"/>
        <v>23284.891420700005</v>
      </c>
      <c r="S35" s="33"/>
      <c r="V35" s="6"/>
    </row>
    <row r="36" spans="2:22" ht="15.75" thickBot="1" x14ac:dyDescent="0.3">
      <c r="B36" s="37" t="s">
        <v>101</v>
      </c>
      <c r="C36" s="46">
        <f>+SUM(C5:C35)</f>
        <v>109374.33484999009</v>
      </c>
      <c r="D36" s="46">
        <f t="shared" ref="D36:P36" si="1">+SUM(D5:D35)</f>
        <v>167624.45870082654</v>
      </c>
      <c r="E36" s="46">
        <f t="shared" si="1"/>
        <v>92727.476155223005</v>
      </c>
      <c r="F36" s="46">
        <f t="shared" si="1"/>
        <v>81272.57359130001</v>
      </c>
      <c r="G36" s="46">
        <f t="shared" si="1"/>
        <v>113700.95259251833</v>
      </c>
      <c r="H36" s="46">
        <f t="shared" si="1"/>
        <v>137345.18864498928</v>
      </c>
      <c r="I36" s="46">
        <f>+SUM(I5:I35)</f>
        <v>114929.17553441755</v>
      </c>
      <c r="J36" s="46">
        <f t="shared" si="1"/>
        <v>64268.192941300214</v>
      </c>
      <c r="K36" s="46">
        <f t="shared" si="1"/>
        <v>69790.047417870941</v>
      </c>
      <c r="L36" s="46">
        <f t="shared" si="1"/>
        <v>65516.561373134798</v>
      </c>
      <c r="M36" s="46">
        <f t="shared" si="1"/>
        <v>83589.408644874115</v>
      </c>
      <c r="N36" s="46">
        <f t="shared" si="1"/>
        <v>174027.05825212831</v>
      </c>
      <c r="O36" s="46">
        <f t="shared" si="1"/>
        <v>163674.03880015173</v>
      </c>
      <c r="P36" s="46">
        <f t="shared" si="1"/>
        <v>165450.09010266099</v>
      </c>
      <c r="Q36" s="46">
        <f>+SUM(Q5:Q35)</f>
        <v>89078.392090145411</v>
      </c>
      <c r="R36" s="46">
        <f>+SUM(C36:Q36)</f>
        <v>1692367.9496915315</v>
      </c>
      <c r="S36" s="17"/>
    </row>
    <row r="37" spans="2:22" ht="21.75" customHeight="1" thickBot="1" x14ac:dyDescent="0.3">
      <c r="B37" s="75" t="s">
        <v>102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6"/>
    </row>
    <row r="38" spans="2:22" ht="15.75" customHeight="1" thickBot="1" x14ac:dyDescent="0.3">
      <c r="B38" s="70" t="s">
        <v>59</v>
      </c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2"/>
      <c r="S38" s="6"/>
    </row>
    <row r="39" spans="2:22" x14ac:dyDescent="0.2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6"/>
    </row>
    <row r="40" spans="2:22" x14ac:dyDescent="0.25">
      <c r="L40" s="1" t="s">
        <v>17</v>
      </c>
      <c r="Q40" s="1" t="s">
        <v>17</v>
      </c>
      <c r="S40" s="6"/>
    </row>
    <row r="41" spans="2:22" x14ac:dyDescent="0.25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2:22" x14ac:dyDescent="0.25"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</sheetData>
  <sortState ref="U5:V35">
    <sortCondition descending="1" ref="V5:V35"/>
  </sortState>
  <mergeCells count="4">
    <mergeCell ref="B37:R37"/>
    <mergeCell ref="B38:R38"/>
    <mergeCell ref="B2:R2"/>
    <mergeCell ref="B3:R3"/>
  </mergeCells>
  <pageMargins left="0.7" right="0.7" top="0.75" bottom="0.75" header="0.3" footer="0.3"/>
  <ignoredErrors>
    <ignoredError sqref="C36:S3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A615A-9E2E-45D6-A851-ADF8E2772558}">
  <dimension ref="B2:T22"/>
  <sheetViews>
    <sheetView zoomScale="120" zoomScaleNormal="120" workbookViewId="0">
      <selection activeCell="H23" sqref="H23"/>
    </sheetView>
  </sheetViews>
  <sheetFormatPr baseColWidth="10" defaultRowHeight="15.75" thickBottom="1" x14ac:dyDescent="0.3"/>
  <cols>
    <col min="1" max="1" width="11.42578125" style="2"/>
    <col min="2" max="2" width="23.5703125" style="2" customWidth="1"/>
    <col min="3" max="17" width="8.7109375" style="2" customWidth="1"/>
    <col min="18" max="18" width="9.7109375" style="2" customWidth="1"/>
    <col min="19" max="16384" width="11.42578125" style="2"/>
  </cols>
  <sheetData>
    <row r="2" spans="2:20" ht="15" customHeight="1" thickBot="1" x14ac:dyDescent="0.3">
      <c r="B2" s="77" t="s">
        <v>95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</row>
    <row r="3" spans="2:20" ht="15" customHeight="1" thickBot="1" x14ac:dyDescent="0.3">
      <c r="B3" s="78" t="s">
        <v>1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2:20" thickBot="1" x14ac:dyDescent="0.3">
      <c r="B4" s="59" t="s">
        <v>89</v>
      </c>
      <c r="C4" s="59">
        <v>2018</v>
      </c>
      <c r="D4" s="59">
        <v>2019</v>
      </c>
      <c r="E4" s="59">
        <v>2020</v>
      </c>
      <c r="F4" s="59">
        <v>2021</v>
      </c>
      <c r="G4" s="59">
        <v>2022</v>
      </c>
      <c r="H4" s="59">
        <v>2023</v>
      </c>
      <c r="I4" s="59">
        <v>2024</v>
      </c>
      <c r="J4" s="59">
        <v>2025</v>
      </c>
      <c r="K4" s="59">
        <v>2026</v>
      </c>
      <c r="L4" s="59">
        <v>2027</v>
      </c>
      <c r="M4" s="59">
        <v>2028</v>
      </c>
      <c r="N4" s="59">
        <v>2029</v>
      </c>
      <c r="O4" s="59">
        <v>2030</v>
      </c>
      <c r="P4" s="59">
        <v>2031</v>
      </c>
      <c r="Q4" s="59">
        <v>2032</v>
      </c>
      <c r="R4" s="59" t="s">
        <v>0</v>
      </c>
      <c r="S4" s="27"/>
      <c r="T4" s="4"/>
    </row>
    <row r="5" spans="2:20" thickBot="1" x14ac:dyDescent="0.3">
      <c r="B5" s="49" t="s">
        <v>90</v>
      </c>
      <c r="C5" s="36">
        <v>15619.718699499999</v>
      </c>
      <c r="D5" s="36">
        <v>22582.787564432128</v>
      </c>
      <c r="E5" s="36">
        <v>27827.712449568338</v>
      </c>
      <c r="F5" s="36">
        <v>20632.296462296665</v>
      </c>
      <c r="G5" s="36">
        <v>8731.4739559516456</v>
      </c>
      <c r="H5" s="36">
        <v>2122.3170070444198</v>
      </c>
      <c r="I5" s="36">
        <v>10135.523263993888</v>
      </c>
      <c r="J5" s="36">
        <v>13781.255269000001</v>
      </c>
      <c r="K5" s="36">
        <v>10987.855281000002</v>
      </c>
      <c r="L5" s="36">
        <v>3499.207026</v>
      </c>
      <c r="M5" s="36">
        <v>1471.194698</v>
      </c>
      <c r="N5" s="36">
        <v>906.93895350000003</v>
      </c>
      <c r="O5" s="36">
        <v>509.34996799999999</v>
      </c>
      <c r="P5" s="36">
        <v>392.043521</v>
      </c>
      <c r="Q5" s="36">
        <v>327.57986200000005</v>
      </c>
      <c r="R5" s="36">
        <f>SUM(C5:Q5)</f>
        <v>139527.25398128713</v>
      </c>
      <c r="S5" s="28"/>
      <c r="T5" s="29"/>
    </row>
    <row r="6" spans="2:20" thickBot="1" x14ac:dyDescent="0.3">
      <c r="B6" s="49" t="s">
        <v>91</v>
      </c>
      <c r="C6" s="36">
        <v>8662.6990000000005</v>
      </c>
      <c r="D6" s="36">
        <v>3919.7240000000002</v>
      </c>
      <c r="E6" s="36">
        <v>1303.597</v>
      </c>
      <c r="F6" s="36">
        <v>324.37200000000001</v>
      </c>
      <c r="G6" s="36">
        <v>427.02600000000001</v>
      </c>
      <c r="H6" s="36">
        <v>414.60199999999998</v>
      </c>
      <c r="I6" s="36">
        <v>263.87700000000001</v>
      </c>
      <c r="J6" s="36">
        <v>61.399000000000001</v>
      </c>
      <c r="K6" s="36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15377.296</v>
      </c>
      <c r="S6" s="28"/>
      <c r="T6" s="95"/>
    </row>
    <row r="7" spans="2:20" thickBot="1" x14ac:dyDescent="0.3">
      <c r="B7" s="49" t="s">
        <v>92</v>
      </c>
      <c r="C7" s="36">
        <v>394.16899999999998</v>
      </c>
      <c r="D7" s="36">
        <v>75.765000000000001</v>
      </c>
      <c r="E7" s="36">
        <v>8.68</v>
      </c>
      <c r="F7" s="36">
        <v>6.51</v>
      </c>
      <c r="G7" s="36">
        <v>0</v>
      </c>
      <c r="H7" s="36">
        <v>0</v>
      </c>
      <c r="I7" s="36">
        <v>0</v>
      </c>
      <c r="J7" s="36">
        <v>0</v>
      </c>
      <c r="K7" s="36">
        <v>0</v>
      </c>
      <c r="L7" s="36">
        <v>0</v>
      </c>
      <c r="M7" s="36">
        <v>0</v>
      </c>
      <c r="N7" s="36">
        <v>0</v>
      </c>
      <c r="O7" s="36">
        <v>0</v>
      </c>
      <c r="P7" s="36">
        <v>0</v>
      </c>
      <c r="Q7" s="36">
        <v>0</v>
      </c>
      <c r="R7" s="36">
        <v>485.12399999999997</v>
      </c>
      <c r="S7" s="28"/>
      <c r="T7" s="95"/>
    </row>
    <row r="8" spans="2:20" thickBot="1" x14ac:dyDescent="0.3">
      <c r="B8" s="49" t="s">
        <v>93</v>
      </c>
      <c r="C8" s="36">
        <v>0</v>
      </c>
      <c r="D8" s="36">
        <v>213.04499999999999</v>
      </c>
      <c r="E8" s="36">
        <v>955.95100000000002</v>
      </c>
      <c r="F8" s="36">
        <v>1382.7329999999999</v>
      </c>
      <c r="G8" s="36">
        <v>2577.6149999999998</v>
      </c>
      <c r="H8" s="36">
        <v>2515.2640000000001</v>
      </c>
      <c r="I8" s="36">
        <v>1572.473</v>
      </c>
      <c r="J8" s="36">
        <v>1646.318</v>
      </c>
      <c r="K8" s="36">
        <v>1607.42</v>
      </c>
      <c r="L8" s="36">
        <v>1480.7470000000001</v>
      </c>
      <c r="M8" s="36">
        <v>1003.199</v>
      </c>
      <c r="N8" s="36">
        <v>578.82899999999995</v>
      </c>
      <c r="O8" s="36">
        <v>486.87</v>
      </c>
      <c r="P8" s="36">
        <v>474.71199999999999</v>
      </c>
      <c r="Q8" s="36">
        <v>368.19</v>
      </c>
      <c r="R8" s="36">
        <v>16863.365999999998</v>
      </c>
      <c r="S8" s="28"/>
      <c r="T8" s="95"/>
    </row>
    <row r="9" spans="2:20" thickBot="1" x14ac:dyDescent="0.3">
      <c r="B9" s="37" t="s">
        <v>103</v>
      </c>
      <c r="C9" s="38">
        <f>SUM(C5:C8)</f>
        <v>24676.586699500003</v>
      </c>
      <c r="D9" s="38">
        <f>SUM(D5:D8)</f>
        <v>26791.321564432124</v>
      </c>
      <c r="E9" s="38">
        <f>SUM(E5:E8)</f>
        <v>30095.940449568341</v>
      </c>
      <c r="F9" s="38">
        <f>SUM(F5:F8)</f>
        <v>22345.911462296663</v>
      </c>
      <c r="G9" s="38">
        <f>SUM(G5:G8)</f>
        <v>11736.114955951645</v>
      </c>
      <c r="H9" s="38">
        <f>SUM(H5:H8)</f>
        <v>5052.1830070444194</v>
      </c>
      <c r="I9" s="38">
        <f>SUM(I5:I8)</f>
        <v>11971.873263993888</v>
      </c>
      <c r="J9" s="38">
        <f>SUM(J5:J8)</f>
        <v>15488.972269</v>
      </c>
      <c r="K9" s="38">
        <f>SUM(K5:K8)</f>
        <v>12595.275281000002</v>
      </c>
      <c r="L9" s="38">
        <f>SUM(L5:L8)</f>
        <v>4979.9540260000003</v>
      </c>
      <c r="M9" s="38">
        <f>SUM(M5:M8)</f>
        <v>2474.3936979999999</v>
      </c>
      <c r="N9" s="38">
        <f>SUM(N5:N8)</f>
        <v>1485.7679535</v>
      </c>
      <c r="O9" s="38">
        <f>SUM(O5:O8)</f>
        <v>996.21996799999999</v>
      </c>
      <c r="P9" s="38">
        <f>SUM(P5:P8)</f>
        <v>866.75552100000004</v>
      </c>
      <c r="Q9" s="38">
        <f>SUM(Q5:Q8)</f>
        <v>695.7698620000001</v>
      </c>
      <c r="R9" s="38">
        <f>SUM(R5:R8)</f>
        <v>172253.03998128715</v>
      </c>
      <c r="S9" s="28"/>
      <c r="T9" s="95"/>
    </row>
    <row r="10" spans="2:20" thickBot="1" x14ac:dyDescent="0.3">
      <c r="B10" s="37" t="s">
        <v>104</v>
      </c>
      <c r="C10" s="38">
        <v>0</v>
      </c>
      <c r="D10" s="38">
        <v>0</v>
      </c>
      <c r="E10" s="38">
        <v>51.677999999999997</v>
      </c>
      <c r="F10" s="38">
        <v>37.146000000000001</v>
      </c>
      <c r="G10" s="38">
        <v>1217.8420000000001</v>
      </c>
      <c r="H10" s="38">
        <v>55.32</v>
      </c>
      <c r="I10" s="38">
        <v>0</v>
      </c>
      <c r="J10" s="38">
        <v>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38">
        <v>0</v>
      </c>
      <c r="Q10" s="38">
        <v>0</v>
      </c>
      <c r="R10" s="38">
        <v>1361.9860000000001</v>
      </c>
      <c r="S10" s="28"/>
      <c r="T10" s="95"/>
    </row>
    <row r="11" spans="2:20" thickBot="1" x14ac:dyDescent="0.3">
      <c r="B11" s="37" t="s">
        <v>0</v>
      </c>
      <c r="C11" s="38">
        <f>C9+C10</f>
        <v>24676.586699500003</v>
      </c>
      <c r="D11" s="38">
        <f>D9+D10</f>
        <v>26791.321564432124</v>
      </c>
      <c r="E11" s="38">
        <f>E9+E10</f>
        <v>30147.618449568341</v>
      </c>
      <c r="F11" s="38">
        <f>F9+F10</f>
        <v>22383.057462296663</v>
      </c>
      <c r="G11" s="38">
        <f>G9+G10</f>
        <v>12953.956955951646</v>
      </c>
      <c r="H11" s="38">
        <f>H9+H10</f>
        <v>5107.5030070444191</v>
      </c>
      <c r="I11" s="38">
        <f>I9+I10</f>
        <v>11971.873263993888</v>
      </c>
      <c r="J11" s="38">
        <f>J9+J10</f>
        <v>15488.972269</v>
      </c>
      <c r="K11" s="38">
        <f>K9+K10</f>
        <v>12595.275281000002</v>
      </c>
      <c r="L11" s="38">
        <f>L9+L10</f>
        <v>4979.9540260000003</v>
      </c>
      <c r="M11" s="38">
        <f>M9+M10</f>
        <v>2474.3936979999999</v>
      </c>
      <c r="N11" s="38">
        <f>N9+N10</f>
        <v>1485.7679535</v>
      </c>
      <c r="O11" s="38">
        <f>O9+O10</f>
        <v>996.21996799999999</v>
      </c>
      <c r="P11" s="38">
        <f>P9+P10</f>
        <v>866.75552100000004</v>
      </c>
      <c r="Q11" s="38">
        <f>Q9+Q10</f>
        <v>695.7698620000001</v>
      </c>
      <c r="R11" s="38">
        <f>R9+R10</f>
        <v>173615.02598128715</v>
      </c>
      <c r="S11" s="30"/>
      <c r="T11" s="95"/>
    </row>
    <row r="12" spans="2:20" ht="21.75" customHeight="1" thickBot="1" x14ac:dyDescent="0.3">
      <c r="B12" s="96" t="s">
        <v>116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8"/>
      <c r="S12" s="3"/>
      <c r="T12" s="4"/>
    </row>
    <row r="13" spans="2:20" thickBot="1" x14ac:dyDescent="0.3">
      <c r="B13" s="84" t="s">
        <v>94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5"/>
      <c r="Q13" s="85"/>
      <c r="R13" s="86"/>
      <c r="T13" s="4"/>
    </row>
    <row r="14" spans="2:20" thickBot="1" x14ac:dyDescent="0.3">
      <c r="T14" s="4"/>
    </row>
    <row r="15" spans="2:20" thickBot="1" x14ac:dyDescent="0.3">
      <c r="T15" s="4"/>
    </row>
    <row r="16" spans="2:20" thickBot="1" x14ac:dyDescent="0.3">
      <c r="R16" s="31"/>
      <c r="T16" s="4"/>
    </row>
    <row r="17" spans="18:18" thickBot="1" x14ac:dyDescent="0.3">
      <c r="R17" s="31"/>
    </row>
    <row r="22" spans="18:18" thickBot="1" x14ac:dyDescent="0.3">
      <c r="R22" s="31"/>
    </row>
  </sheetData>
  <mergeCells count="4">
    <mergeCell ref="B2:R2"/>
    <mergeCell ref="B3:R3"/>
    <mergeCell ref="B12:R12"/>
    <mergeCell ref="B13:R13"/>
  </mergeCells>
  <pageMargins left="0.7" right="0.7" top="0.75" bottom="0.75" header="0.3" footer="0.3"/>
  <pageSetup orientation="portrait" r:id="rId1"/>
  <ignoredErrors>
    <ignoredError sqref="C9:Q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T30"/>
  <sheetViews>
    <sheetView showGridLines="0" tabSelected="1" zoomScale="90" zoomScaleNormal="90" workbookViewId="0">
      <selection activeCell="F32" sqref="F32"/>
    </sheetView>
  </sheetViews>
  <sheetFormatPr baseColWidth="10" defaultRowHeight="15" x14ac:dyDescent="0.25"/>
  <cols>
    <col min="2" max="2" width="69.28515625" customWidth="1"/>
    <col min="3" max="18" width="9" customWidth="1"/>
  </cols>
  <sheetData>
    <row r="1" spans="2:20" ht="15.75" thickBot="1" x14ac:dyDescent="0.3"/>
    <row r="2" spans="2:20" ht="17.25" customHeight="1" thickBot="1" x14ac:dyDescent="0.3">
      <c r="B2" s="88" t="s">
        <v>88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90"/>
    </row>
    <row r="3" spans="2:20" ht="17.25" customHeight="1" thickBot="1" x14ac:dyDescent="0.3">
      <c r="B3" s="91" t="s">
        <v>1</v>
      </c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3"/>
    </row>
    <row r="4" spans="2:20" ht="17.25" customHeight="1" thickBot="1" x14ac:dyDescent="0.3">
      <c r="B4" s="50" t="s">
        <v>87</v>
      </c>
      <c r="C4" s="51">
        <v>2018</v>
      </c>
      <c r="D4" s="51">
        <v>2019</v>
      </c>
      <c r="E4" s="51">
        <v>2020</v>
      </c>
      <c r="F4" s="51">
        <v>2021</v>
      </c>
      <c r="G4" s="51">
        <v>2022</v>
      </c>
      <c r="H4" s="51">
        <v>2023</v>
      </c>
      <c r="I4" s="51">
        <v>2024</v>
      </c>
      <c r="J4" s="51">
        <v>2025</v>
      </c>
      <c r="K4" s="51">
        <v>2026</v>
      </c>
      <c r="L4" s="51">
        <v>2027</v>
      </c>
      <c r="M4" s="51">
        <v>2028</v>
      </c>
      <c r="N4" s="51">
        <v>2029</v>
      </c>
      <c r="O4" s="51">
        <v>2030</v>
      </c>
      <c r="P4" s="51">
        <v>2031</v>
      </c>
      <c r="Q4" s="51">
        <v>2032</v>
      </c>
      <c r="R4" s="52" t="s">
        <v>0</v>
      </c>
    </row>
    <row r="5" spans="2:20" ht="17.25" customHeight="1" thickBot="1" x14ac:dyDescent="0.3">
      <c r="B5" s="53" t="s">
        <v>86</v>
      </c>
      <c r="C5" s="54">
        <v>5320</v>
      </c>
      <c r="D5" s="54">
        <v>3214</v>
      </c>
      <c r="E5" s="54"/>
      <c r="F5" s="54"/>
      <c r="G5" s="54"/>
      <c r="H5" s="54">
        <v>2015</v>
      </c>
      <c r="I5" s="54">
        <v>2035</v>
      </c>
      <c r="J5" s="54">
        <v>2055</v>
      </c>
      <c r="K5" s="54">
        <v>2096</v>
      </c>
      <c r="L5" s="54">
        <v>2116</v>
      </c>
      <c r="M5" s="54">
        <v>2157</v>
      </c>
      <c r="N5" s="54">
        <v>2199</v>
      </c>
      <c r="O5" s="54">
        <v>2219</v>
      </c>
      <c r="P5" s="54">
        <v>2240</v>
      </c>
      <c r="Q5" s="54">
        <v>2305</v>
      </c>
      <c r="R5" s="54">
        <f>SUM(C5:Q5)</f>
        <v>29971</v>
      </c>
    </row>
    <row r="6" spans="2:20" ht="17.25" customHeight="1" thickBot="1" x14ac:dyDescent="0.3">
      <c r="B6" s="53" t="s">
        <v>85</v>
      </c>
      <c r="C6" s="54">
        <v>157</v>
      </c>
      <c r="D6" s="54">
        <v>153</v>
      </c>
      <c r="E6" s="54">
        <v>149</v>
      </c>
      <c r="F6" s="54">
        <v>151</v>
      </c>
      <c r="G6" s="54">
        <v>148</v>
      </c>
      <c r="H6" s="54">
        <v>308</v>
      </c>
      <c r="I6" s="54">
        <v>314</v>
      </c>
      <c r="J6" s="54">
        <v>317</v>
      </c>
      <c r="K6" s="54">
        <v>320</v>
      </c>
      <c r="L6" s="54">
        <v>330</v>
      </c>
      <c r="M6" s="54">
        <v>336</v>
      </c>
      <c r="N6" s="54">
        <v>340</v>
      </c>
      <c r="O6" s="54">
        <v>346</v>
      </c>
      <c r="P6" s="54">
        <v>360</v>
      </c>
      <c r="Q6" s="54">
        <v>363</v>
      </c>
      <c r="R6" s="54">
        <f>SUM(C6:Q6)</f>
        <v>4092</v>
      </c>
    </row>
    <row r="7" spans="2:20" ht="17.25" customHeight="1" thickBot="1" x14ac:dyDescent="0.3">
      <c r="B7" s="53" t="s">
        <v>84</v>
      </c>
      <c r="C7" s="54">
        <v>3725</v>
      </c>
      <c r="D7" s="54">
        <v>3839</v>
      </c>
      <c r="E7" s="54">
        <v>3952</v>
      </c>
      <c r="F7" s="54">
        <v>4074</v>
      </c>
      <c r="G7" s="54">
        <v>4198</v>
      </c>
      <c r="H7" s="54">
        <v>4114</v>
      </c>
      <c r="I7" s="54">
        <v>4196</v>
      </c>
      <c r="J7" s="54">
        <v>4237</v>
      </c>
      <c r="K7" s="54">
        <v>4364</v>
      </c>
      <c r="L7" s="54">
        <v>4449</v>
      </c>
      <c r="M7" s="54">
        <v>4491</v>
      </c>
      <c r="N7" s="54">
        <v>4669</v>
      </c>
      <c r="O7" s="54">
        <v>4805</v>
      </c>
      <c r="P7" s="54">
        <v>4896</v>
      </c>
      <c r="Q7" s="54">
        <v>4941</v>
      </c>
      <c r="R7" s="54">
        <f>SUM(C7:Q7)</f>
        <v>64950</v>
      </c>
      <c r="T7" s="24"/>
    </row>
    <row r="8" spans="2:20" ht="17.25" customHeight="1" thickBot="1" x14ac:dyDescent="0.3">
      <c r="B8" s="55" t="s">
        <v>83</v>
      </c>
      <c r="C8" s="56">
        <f t="shared" ref="C8:R8" si="0">SUM(C5:C7)</f>
        <v>9202</v>
      </c>
      <c r="D8" s="56">
        <f t="shared" si="0"/>
        <v>7206</v>
      </c>
      <c r="E8" s="56">
        <f t="shared" si="0"/>
        <v>4101</v>
      </c>
      <c r="F8" s="56">
        <f t="shared" si="0"/>
        <v>4225</v>
      </c>
      <c r="G8" s="56">
        <f t="shared" si="0"/>
        <v>4346</v>
      </c>
      <c r="H8" s="56">
        <f t="shared" si="0"/>
        <v>6437</v>
      </c>
      <c r="I8" s="56">
        <f t="shared" si="0"/>
        <v>6545</v>
      </c>
      <c r="J8" s="56">
        <f t="shared" si="0"/>
        <v>6609</v>
      </c>
      <c r="K8" s="56">
        <f t="shared" si="0"/>
        <v>6780</v>
      </c>
      <c r="L8" s="56">
        <f t="shared" si="0"/>
        <v>6895</v>
      </c>
      <c r="M8" s="56">
        <f t="shared" si="0"/>
        <v>6984</v>
      </c>
      <c r="N8" s="56">
        <f t="shared" si="0"/>
        <v>7208</v>
      </c>
      <c r="O8" s="56">
        <f t="shared" si="0"/>
        <v>7370</v>
      </c>
      <c r="P8" s="56">
        <f t="shared" si="0"/>
        <v>7496</v>
      </c>
      <c r="Q8" s="56">
        <f t="shared" si="0"/>
        <v>7609</v>
      </c>
      <c r="R8" s="56">
        <f t="shared" si="0"/>
        <v>99013</v>
      </c>
      <c r="S8" s="25"/>
      <c r="T8" s="24"/>
    </row>
    <row r="9" spans="2:20" ht="17.25" customHeight="1" thickBot="1" x14ac:dyDescent="0.3">
      <c r="B9" s="53" t="s">
        <v>82</v>
      </c>
      <c r="C9" s="54">
        <v>189</v>
      </c>
      <c r="D9" s="54">
        <v>185</v>
      </c>
      <c r="E9" s="54">
        <v>176</v>
      </c>
      <c r="F9" s="54">
        <v>180</v>
      </c>
      <c r="G9" s="54">
        <v>174</v>
      </c>
      <c r="H9" s="54">
        <v>156</v>
      </c>
      <c r="I9" s="54">
        <v>159</v>
      </c>
      <c r="J9" s="54">
        <v>160</v>
      </c>
      <c r="K9" s="54">
        <v>162</v>
      </c>
      <c r="L9" s="54">
        <v>168</v>
      </c>
      <c r="M9" s="54">
        <v>170</v>
      </c>
      <c r="N9" s="54">
        <v>173</v>
      </c>
      <c r="O9" s="54">
        <v>182</v>
      </c>
      <c r="P9" s="54">
        <v>185</v>
      </c>
      <c r="Q9" s="54">
        <v>187</v>
      </c>
      <c r="R9" s="54">
        <f>SUM(C9:Q9)</f>
        <v>2606</v>
      </c>
      <c r="S9" s="25"/>
      <c r="T9" s="25"/>
    </row>
    <row r="10" spans="2:20" ht="17.25" customHeight="1" thickBot="1" x14ac:dyDescent="0.3">
      <c r="B10" s="53" t="s">
        <v>81</v>
      </c>
      <c r="C10" s="54">
        <v>453</v>
      </c>
      <c r="D10" s="54">
        <v>259</v>
      </c>
      <c r="E10" s="54">
        <v>270</v>
      </c>
      <c r="F10" s="54">
        <v>277</v>
      </c>
      <c r="G10" s="54">
        <v>251</v>
      </c>
      <c r="H10" s="54">
        <v>292</v>
      </c>
      <c r="I10" s="54">
        <v>295</v>
      </c>
      <c r="J10" s="54">
        <v>298</v>
      </c>
      <c r="K10" s="54">
        <v>301</v>
      </c>
      <c r="L10" s="54">
        <v>303</v>
      </c>
      <c r="M10" s="54">
        <v>306</v>
      </c>
      <c r="N10" s="54">
        <v>309</v>
      </c>
      <c r="O10" s="54">
        <v>312</v>
      </c>
      <c r="P10" s="54">
        <v>315</v>
      </c>
      <c r="Q10" s="54">
        <v>318</v>
      </c>
      <c r="R10" s="54">
        <f>SUM(C10:Q10)</f>
        <v>4559</v>
      </c>
      <c r="S10" s="25"/>
    </row>
    <row r="11" spans="2:20" ht="17.25" customHeight="1" thickBot="1" x14ac:dyDescent="0.3">
      <c r="B11" s="53" t="s">
        <v>80</v>
      </c>
      <c r="C11" s="54">
        <v>92</v>
      </c>
      <c r="D11" s="54">
        <v>90</v>
      </c>
      <c r="E11" s="54">
        <v>88</v>
      </c>
      <c r="F11" s="54">
        <v>83</v>
      </c>
      <c r="G11" s="54">
        <v>78</v>
      </c>
      <c r="H11" s="54">
        <v>28</v>
      </c>
      <c r="I11" s="54">
        <v>29</v>
      </c>
      <c r="J11" s="54">
        <v>30</v>
      </c>
      <c r="K11" s="54">
        <v>31</v>
      </c>
      <c r="L11" s="54">
        <v>32</v>
      </c>
      <c r="M11" s="54">
        <v>34</v>
      </c>
      <c r="N11" s="54">
        <v>35</v>
      </c>
      <c r="O11" s="54">
        <v>37</v>
      </c>
      <c r="P11" s="54">
        <v>38</v>
      </c>
      <c r="Q11" s="54">
        <v>41</v>
      </c>
      <c r="R11" s="54">
        <f>SUM(C11:Q11)</f>
        <v>766</v>
      </c>
      <c r="S11" s="25"/>
      <c r="T11" s="26"/>
    </row>
    <row r="12" spans="2:20" ht="17.25" customHeight="1" thickBot="1" x14ac:dyDescent="0.3">
      <c r="B12" s="53" t="s">
        <v>79</v>
      </c>
      <c r="C12" s="54">
        <v>179</v>
      </c>
      <c r="D12" s="54">
        <v>172</v>
      </c>
      <c r="E12" s="54">
        <v>172</v>
      </c>
      <c r="F12" s="54">
        <v>170</v>
      </c>
      <c r="G12" s="54">
        <v>162</v>
      </c>
      <c r="H12" s="54">
        <v>255</v>
      </c>
      <c r="I12" s="54">
        <v>257</v>
      </c>
      <c r="J12" s="54">
        <v>260</v>
      </c>
      <c r="K12" s="54">
        <v>262</v>
      </c>
      <c r="L12" s="54">
        <v>265</v>
      </c>
      <c r="M12" s="54">
        <v>267</v>
      </c>
      <c r="N12" s="54">
        <v>270</v>
      </c>
      <c r="O12" s="54">
        <v>272</v>
      </c>
      <c r="P12" s="54">
        <v>275</v>
      </c>
      <c r="Q12" s="54">
        <v>277</v>
      </c>
      <c r="R12" s="54">
        <f>SUM(C12:Q12)</f>
        <v>3515</v>
      </c>
      <c r="S12" s="25"/>
      <c r="T12" s="25"/>
    </row>
    <row r="13" spans="2:20" ht="17.25" customHeight="1" thickBot="1" x14ac:dyDescent="0.3">
      <c r="B13" s="55" t="s">
        <v>78</v>
      </c>
      <c r="C13" s="56">
        <f t="shared" ref="C13:R13" si="1">SUM(C9:C12)</f>
        <v>913</v>
      </c>
      <c r="D13" s="56">
        <f t="shared" si="1"/>
        <v>706</v>
      </c>
      <c r="E13" s="56">
        <f t="shared" si="1"/>
        <v>706</v>
      </c>
      <c r="F13" s="56">
        <f t="shared" si="1"/>
        <v>710</v>
      </c>
      <c r="G13" s="56">
        <f t="shared" si="1"/>
        <v>665</v>
      </c>
      <c r="H13" s="56">
        <f t="shared" si="1"/>
        <v>731</v>
      </c>
      <c r="I13" s="56">
        <f t="shared" si="1"/>
        <v>740</v>
      </c>
      <c r="J13" s="56">
        <f t="shared" si="1"/>
        <v>748</v>
      </c>
      <c r="K13" s="56">
        <f t="shared" si="1"/>
        <v>756</v>
      </c>
      <c r="L13" s="56">
        <f t="shared" si="1"/>
        <v>768</v>
      </c>
      <c r="M13" s="56">
        <f t="shared" si="1"/>
        <v>777</v>
      </c>
      <c r="N13" s="56">
        <f t="shared" si="1"/>
        <v>787</v>
      </c>
      <c r="O13" s="56">
        <f t="shared" si="1"/>
        <v>803</v>
      </c>
      <c r="P13" s="56">
        <f t="shared" si="1"/>
        <v>813</v>
      </c>
      <c r="Q13" s="56">
        <f t="shared" si="1"/>
        <v>823</v>
      </c>
      <c r="R13" s="56">
        <f t="shared" si="1"/>
        <v>11446</v>
      </c>
      <c r="S13" s="25"/>
    </row>
    <row r="14" spans="2:20" ht="17.25" customHeight="1" thickBot="1" x14ac:dyDescent="0.3">
      <c r="B14" s="55" t="s">
        <v>77</v>
      </c>
      <c r="C14" s="56">
        <f>C8+C13</f>
        <v>10115</v>
      </c>
      <c r="D14" s="56">
        <f t="shared" ref="D14:R14" si="2">D8+D13</f>
        <v>7912</v>
      </c>
      <c r="E14" s="56">
        <f t="shared" si="2"/>
        <v>4807</v>
      </c>
      <c r="F14" s="56">
        <f t="shared" si="2"/>
        <v>4935</v>
      </c>
      <c r="G14" s="56">
        <f t="shared" si="2"/>
        <v>5011</v>
      </c>
      <c r="H14" s="56">
        <f t="shared" si="2"/>
        <v>7168</v>
      </c>
      <c r="I14" s="56">
        <f t="shared" si="2"/>
        <v>7285</v>
      </c>
      <c r="J14" s="56">
        <f t="shared" si="2"/>
        <v>7357</v>
      </c>
      <c r="K14" s="56">
        <f t="shared" si="2"/>
        <v>7536</v>
      </c>
      <c r="L14" s="56">
        <f t="shared" si="2"/>
        <v>7663</v>
      </c>
      <c r="M14" s="56">
        <f t="shared" si="2"/>
        <v>7761</v>
      </c>
      <c r="N14" s="56">
        <f t="shared" si="2"/>
        <v>7995</v>
      </c>
      <c r="O14" s="56">
        <f t="shared" si="2"/>
        <v>8173</v>
      </c>
      <c r="P14" s="56">
        <f t="shared" si="2"/>
        <v>8309</v>
      </c>
      <c r="Q14" s="56">
        <f t="shared" si="2"/>
        <v>8432</v>
      </c>
      <c r="R14" s="56">
        <f t="shared" si="2"/>
        <v>110459</v>
      </c>
      <c r="S14" s="25"/>
    </row>
    <row r="15" spans="2:20" ht="17.25" customHeight="1" thickBot="1" x14ac:dyDescent="0.3">
      <c r="B15" s="53" t="s">
        <v>105</v>
      </c>
      <c r="C15" s="54">
        <v>1804</v>
      </c>
      <c r="D15" s="54">
        <v>2244</v>
      </c>
      <c r="E15" s="54">
        <v>2177</v>
      </c>
      <c r="F15" s="54">
        <v>1094</v>
      </c>
      <c r="G15" s="54">
        <v>1094</v>
      </c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>
        <f>SUM(C15:Q15)</f>
        <v>8413</v>
      </c>
      <c r="S15" s="25"/>
    </row>
    <row r="16" spans="2:20" ht="17.25" customHeight="1" thickBot="1" x14ac:dyDescent="0.3">
      <c r="B16" s="53" t="s">
        <v>106</v>
      </c>
      <c r="C16" s="54">
        <v>1328</v>
      </c>
      <c r="D16" s="54">
        <v>1368</v>
      </c>
      <c r="E16" s="54">
        <v>1409</v>
      </c>
      <c r="F16" s="54">
        <v>1451</v>
      </c>
      <c r="G16" s="54">
        <v>1495</v>
      </c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>
        <f>SUM(C16:Q16)</f>
        <v>7051</v>
      </c>
      <c r="S16" s="25"/>
    </row>
    <row r="17" spans="2:19" ht="17.25" customHeight="1" thickBot="1" x14ac:dyDescent="0.3">
      <c r="B17" s="53" t="s">
        <v>107</v>
      </c>
      <c r="C17" s="54">
        <v>644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>
        <f>SUM(C17:Q17)</f>
        <v>644</v>
      </c>
      <c r="S17" s="25"/>
    </row>
    <row r="18" spans="2:19" ht="17.25" customHeight="1" thickBot="1" x14ac:dyDescent="0.3">
      <c r="B18" s="53" t="s">
        <v>108</v>
      </c>
      <c r="C18" s="54">
        <v>123</v>
      </c>
      <c r="D18" s="54">
        <v>157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>
        <f>SUM(C18:Q18)</f>
        <v>280</v>
      </c>
      <c r="S18" s="25"/>
    </row>
    <row r="19" spans="2:19" ht="17.25" customHeight="1" thickBot="1" x14ac:dyDescent="0.3">
      <c r="B19" s="53" t="s">
        <v>109</v>
      </c>
      <c r="C19" s="54">
        <v>112</v>
      </c>
      <c r="D19" s="54">
        <v>168</v>
      </c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>
        <f>SUM(C19:Q19)</f>
        <v>280</v>
      </c>
      <c r="S19" s="25"/>
    </row>
    <row r="20" spans="2:19" ht="17.25" customHeight="1" thickBot="1" x14ac:dyDescent="0.3">
      <c r="B20" s="55" t="s">
        <v>76</v>
      </c>
      <c r="C20" s="56">
        <f>SUM(C15:C19)</f>
        <v>4011</v>
      </c>
      <c r="D20" s="56">
        <f t="shared" ref="D20:R20" si="3">SUM(D15:D19)</f>
        <v>3937</v>
      </c>
      <c r="E20" s="56">
        <f t="shared" si="3"/>
        <v>3586</v>
      </c>
      <c r="F20" s="56">
        <f t="shared" si="3"/>
        <v>2545</v>
      </c>
      <c r="G20" s="56">
        <f t="shared" si="3"/>
        <v>2589</v>
      </c>
      <c r="H20" s="56">
        <f t="shared" si="3"/>
        <v>0</v>
      </c>
      <c r="I20" s="56">
        <f t="shared" si="3"/>
        <v>0</v>
      </c>
      <c r="J20" s="56">
        <f t="shared" si="3"/>
        <v>0</v>
      </c>
      <c r="K20" s="56">
        <f t="shared" si="3"/>
        <v>0</v>
      </c>
      <c r="L20" s="56">
        <f t="shared" si="3"/>
        <v>0</v>
      </c>
      <c r="M20" s="56">
        <f t="shared" si="3"/>
        <v>0</v>
      </c>
      <c r="N20" s="56">
        <f t="shared" si="3"/>
        <v>0</v>
      </c>
      <c r="O20" s="56">
        <f t="shared" si="3"/>
        <v>0</v>
      </c>
      <c r="P20" s="56">
        <f t="shared" si="3"/>
        <v>0</v>
      </c>
      <c r="Q20" s="56">
        <f t="shared" si="3"/>
        <v>0</v>
      </c>
      <c r="R20" s="56">
        <f t="shared" si="3"/>
        <v>16668</v>
      </c>
      <c r="S20" s="25"/>
    </row>
    <row r="21" spans="2:19" ht="17.25" customHeight="1" thickBot="1" x14ac:dyDescent="0.3">
      <c r="B21" s="53" t="s">
        <v>110</v>
      </c>
      <c r="C21" s="54">
        <v>367</v>
      </c>
      <c r="D21" s="54">
        <v>350</v>
      </c>
      <c r="E21" s="54">
        <v>316</v>
      </c>
      <c r="F21" s="54">
        <v>327</v>
      </c>
      <c r="G21" s="54">
        <v>335</v>
      </c>
      <c r="H21" s="54">
        <v>349</v>
      </c>
      <c r="I21" s="54">
        <v>354</v>
      </c>
      <c r="J21" s="54">
        <v>351</v>
      </c>
      <c r="K21" s="54"/>
      <c r="L21" s="54"/>
      <c r="M21" s="54"/>
      <c r="N21" s="54"/>
      <c r="O21" s="54"/>
      <c r="P21" s="54"/>
      <c r="Q21" s="54"/>
      <c r="R21" s="54">
        <f>SUM(C21:Q21)</f>
        <v>2749</v>
      </c>
      <c r="S21" s="25"/>
    </row>
    <row r="22" spans="2:19" ht="17.25" customHeight="1" thickBot="1" x14ac:dyDescent="0.3">
      <c r="B22" s="53" t="s">
        <v>111</v>
      </c>
      <c r="C22" s="54">
        <v>23</v>
      </c>
      <c r="D22" s="54">
        <v>30</v>
      </c>
      <c r="E22" s="54"/>
      <c r="F22" s="54"/>
      <c r="G22" s="54"/>
      <c r="H22" s="54">
        <v>127</v>
      </c>
      <c r="I22" s="54"/>
      <c r="J22" s="54"/>
      <c r="K22" s="54"/>
      <c r="L22" s="54"/>
      <c r="M22" s="54"/>
      <c r="N22" s="54"/>
      <c r="O22" s="54"/>
      <c r="P22" s="54"/>
      <c r="Q22" s="54"/>
      <c r="R22" s="54">
        <f>SUM(C22:Q22)</f>
        <v>180</v>
      </c>
      <c r="S22" s="25"/>
    </row>
    <row r="23" spans="2:19" ht="17.25" customHeight="1" thickBot="1" x14ac:dyDescent="0.3">
      <c r="B23" s="53" t="s">
        <v>112</v>
      </c>
      <c r="C23" s="54">
        <v>38</v>
      </c>
      <c r="D23" s="54">
        <v>68</v>
      </c>
      <c r="E23" s="54">
        <v>78</v>
      </c>
      <c r="F23" s="54">
        <v>78</v>
      </c>
      <c r="G23" s="54">
        <v>78</v>
      </c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>
        <f>SUM(C23:Q23)</f>
        <v>340</v>
      </c>
      <c r="S23" s="25"/>
    </row>
    <row r="24" spans="2:19" ht="17.25" customHeight="1" thickBot="1" x14ac:dyDescent="0.3">
      <c r="B24" s="53" t="s">
        <v>113</v>
      </c>
      <c r="C24" s="54">
        <v>1159</v>
      </c>
      <c r="D24" s="54">
        <v>1709</v>
      </c>
      <c r="E24" s="54">
        <v>1708</v>
      </c>
      <c r="F24" s="54">
        <v>1740</v>
      </c>
      <c r="G24" s="54">
        <v>700</v>
      </c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>
        <f>SUM(C24:Q24)</f>
        <v>7016</v>
      </c>
      <c r="S24" s="25"/>
    </row>
    <row r="25" spans="2:19" ht="17.25" customHeight="1" thickBot="1" x14ac:dyDescent="0.3">
      <c r="B25" s="53" t="s">
        <v>114</v>
      </c>
      <c r="C25" s="54">
        <v>3</v>
      </c>
      <c r="D25" s="54">
        <v>50</v>
      </c>
      <c r="E25" s="54">
        <v>50</v>
      </c>
      <c r="F25" s="54">
        <v>50</v>
      </c>
      <c r="G25" s="54">
        <v>50</v>
      </c>
      <c r="H25" s="54">
        <v>100</v>
      </c>
      <c r="I25" s="54">
        <v>100</v>
      </c>
      <c r="J25" s="54">
        <v>100</v>
      </c>
      <c r="K25" s="54"/>
      <c r="L25" s="54"/>
      <c r="M25" s="54"/>
      <c r="N25" s="54"/>
      <c r="O25" s="54"/>
      <c r="P25" s="54"/>
      <c r="Q25" s="54"/>
      <c r="R25" s="54">
        <f>SUM(C25:Q25)</f>
        <v>503</v>
      </c>
      <c r="S25" s="25"/>
    </row>
    <row r="26" spans="2:19" ht="17.25" customHeight="1" thickBot="1" x14ac:dyDescent="0.3">
      <c r="B26" s="55" t="s">
        <v>75</v>
      </c>
      <c r="C26" s="56">
        <f>SUM(C21:C25)</f>
        <v>1590</v>
      </c>
      <c r="D26" s="56">
        <f t="shared" ref="D26:R26" si="4">SUM(D21:D25)</f>
        <v>2207</v>
      </c>
      <c r="E26" s="56">
        <f t="shared" si="4"/>
        <v>2152</v>
      </c>
      <c r="F26" s="56">
        <f t="shared" si="4"/>
        <v>2195</v>
      </c>
      <c r="G26" s="56">
        <f t="shared" si="4"/>
        <v>1163</v>
      </c>
      <c r="H26" s="56">
        <f t="shared" si="4"/>
        <v>576</v>
      </c>
      <c r="I26" s="56">
        <f t="shared" si="4"/>
        <v>454</v>
      </c>
      <c r="J26" s="56">
        <f t="shared" si="4"/>
        <v>451</v>
      </c>
      <c r="K26" s="56">
        <f t="shared" si="4"/>
        <v>0</v>
      </c>
      <c r="L26" s="56">
        <f t="shared" si="4"/>
        <v>0</v>
      </c>
      <c r="M26" s="56">
        <f t="shared" si="4"/>
        <v>0</v>
      </c>
      <c r="N26" s="56">
        <f t="shared" si="4"/>
        <v>0</v>
      </c>
      <c r="O26" s="56">
        <f t="shared" si="4"/>
        <v>0</v>
      </c>
      <c r="P26" s="56">
        <f t="shared" si="4"/>
        <v>0</v>
      </c>
      <c r="Q26" s="56">
        <f t="shared" si="4"/>
        <v>0</v>
      </c>
      <c r="R26" s="56">
        <f t="shared" si="4"/>
        <v>10788</v>
      </c>
      <c r="S26" s="25"/>
    </row>
    <row r="27" spans="2:19" ht="17.25" customHeight="1" thickBot="1" x14ac:dyDescent="0.3">
      <c r="B27" s="55" t="s">
        <v>74</v>
      </c>
      <c r="C27" s="56">
        <f>C20+C26</f>
        <v>5601</v>
      </c>
      <c r="D27" s="56">
        <f t="shared" ref="D27:R27" si="5">D20+D26</f>
        <v>6144</v>
      </c>
      <c r="E27" s="56">
        <f t="shared" si="5"/>
        <v>5738</v>
      </c>
      <c r="F27" s="56">
        <f t="shared" si="5"/>
        <v>4740</v>
      </c>
      <c r="G27" s="56">
        <f t="shared" si="5"/>
        <v>3752</v>
      </c>
      <c r="H27" s="56">
        <f t="shared" si="5"/>
        <v>576</v>
      </c>
      <c r="I27" s="56">
        <f t="shared" si="5"/>
        <v>454</v>
      </c>
      <c r="J27" s="56">
        <f t="shared" si="5"/>
        <v>451</v>
      </c>
      <c r="K27" s="56">
        <f t="shared" si="5"/>
        <v>0</v>
      </c>
      <c r="L27" s="56">
        <f t="shared" si="5"/>
        <v>0</v>
      </c>
      <c r="M27" s="56">
        <f t="shared" si="5"/>
        <v>0</v>
      </c>
      <c r="N27" s="56">
        <f t="shared" si="5"/>
        <v>0</v>
      </c>
      <c r="O27" s="56">
        <f t="shared" si="5"/>
        <v>0</v>
      </c>
      <c r="P27" s="56">
        <f t="shared" si="5"/>
        <v>0</v>
      </c>
      <c r="Q27" s="56">
        <f t="shared" si="5"/>
        <v>0</v>
      </c>
      <c r="R27" s="56">
        <f t="shared" si="5"/>
        <v>27456</v>
      </c>
      <c r="S27" s="25"/>
    </row>
    <row r="28" spans="2:19" ht="17.25" customHeight="1" thickBot="1" x14ac:dyDescent="0.3">
      <c r="B28" s="55" t="s">
        <v>0</v>
      </c>
      <c r="C28" s="56">
        <f t="shared" ref="C28:R28" si="6">C14+C27</f>
        <v>15716</v>
      </c>
      <c r="D28" s="56">
        <f t="shared" si="6"/>
        <v>14056</v>
      </c>
      <c r="E28" s="56">
        <f t="shared" si="6"/>
        <v>10545</v>
      </c>
      <c r="F28" s="56">
        <f t="shared" si="6"/>
        <v>9675</v>
      </c>
      <c r="G28" s="56">
        <f t="shared" si="6"/>
        <v>8763</v>
      </c>
      <c r="H28" s="56">
        <f t="shared" si="6"/>
        <v>7744</v>
      </c>
      <c r="I28" s="56">
        <f t="shared" si="6"/>
        <v>7739</v>
      </c>
      <c r="J28" s="56">
        <f t="shared" si="6"/>
        <v>7808</v>
      </c>
      <c r="K28" s="56">
        <f t="shared" si="6"/>
        <v>7536</v>
      </c>
      <c r="L28" s="56">
        <f t="shared" si="6"/>
        <v>7663</v>
      </c>
      <c r="M28" s="56">
        <f t="shared" si="6"/>
        <v>7761</v>
      </c>
      <c r="N28" s="56">
        <f t="shared" si="6"/>
        <v>7995</v>
      </c>
      <c r="O28" s="56">
        <f t="shared" si="6"/>
        <v>8173</v>
      </c>
      <c r="P28" s="56">
        <f t="shared" si="6"/>
        <v>8309</v>
      </c>
      <c r="Q28" s="56">
        <f t="shared" si="6"/>
        <v>8432</v>
      </c>
      <c r="R28" s="56">
        <f t="shared" si="6"/>
        <v>137915</v>
      </c>
    </row>
    <row r="29" spans="2:19" ht="39" customHeight="1" x14ac:dyDescent="0.25">
      <c r="B29" s="94" t="s">
        <v>115</v>
      </c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</row>
    <row r="30" spans="2:19" ht="14.25" customHeight="1" x14ac:dyDescent="0.25">
      <c r="B30" s="87" t="s">
        <v>73</v>
      </c>
      <c r="C30" s="87"/>
      <c r="D30" s="87"/>
      <c r="E30" s="87"/>
      <c r="F30" s="87"/>
      <c r="G30" s="87"/>
      <c r="H30" s="87"/>
      <c r="I30" s="57"/>
      <c r="J30" s="57"/>
      <c r="K30" s="57"/>
      <c r="L30" s="57"/>
      <c r="M30" s="57"/>
      <c r="N30" s="57"/>
      <c r="O30" s="57"/>
      <c r="P30" s="57"/>
      <c r="Q30" s="57"/>
      <c r="R30" s="58"/>
    </row>
  </sheetData>
  <mergeCells count="4">
    <mergeCell ref="B30:H30"/>
    <mergeCell ref="B2:R2"/>
    <mergeCell ref="B3:R3"/>
    <mergeCell ref="B29:R29"/>
  </mergeCells>
  <pageMargins left="0.7" right="0.7" top="0.75" bottom="0.75" header="0.3" footer="0.3"/>
  <pageSetup orientation="portrait" r:id="rId1"/>
  <ignoredErrors>
    <ignoredError sqref="C8:Q8" formulaRange="1"/>
    <ignoredError sqref="R8" formula="1" formulaRange="1"/>
    <ignoredError sqref="R9:R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Anexo Tabla 7.1.1.</vt:lpstr>
      <vt:lpstr>Anexo Tabla 7.1.2.</vt:lpstr>
      <vt:lpstr>Anexo Tabla 7.1.3.</vt:lpstr>
      <vt:lpstr>Anexo Tabla 7.1.4.</vt:lpstr>
      <vt:lpstr>Anexo Tabla 7.2.1. </vt:lpstr>
      <vt:lpstr>Anexo Tabla 7.3.1.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Santiago González</dc:creator>
  <cp:lastModifiedBy>Baltazar Mayo Mendoza</cp:lastModifiedBy>
  <dcterms:created xsi:type="dcterms:W3CDTF">2016-04-08T16:11:09Z</dcterms:created>
  <dcterms:modified xsi:type="dcterms:W3CDTF">2018-06-04T22:15:17Z</dcterms:modified>
</cp:coreProperties>
</file>